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26475" windowHeight="132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Položky!$A$1:$G$392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90" i="3"/>
  <c r="BD390"/>
  <c r="BC390"/>
  <c r="BA390"/>
  <c r="G390"/>
  <c r="BB390" s="1"/>
  <c r="BE387"/>
  <c r="BD387"/>
  <c r="BC387"/>
  <c r="BA387"/>
  <c r="G387"/>
  <c r="BB387" s="1"/>
  <c r="BE384"/>
  <c r="BD384"/>
  <c r="BC384"/>
  <c r="BA384"/>
  <c r="G384"/>
  <c r="BB384" s="1"/>
  <c r="BE382"/>
  <c r="BD382"/>
  <c r="BC382"/>
  <c r="BA382"/>
  <c r="G382"/>
  <c r="BB382" s="1"/>
  <c r="BE380"/>
  <c r="BD380"/>
  <c r="BC380"/>
  <c r="BA380"/>
  <c r="G380"/>
  <c r="BB380" s="1"/>
  <c r="BE378"/>
  <c r="BD378"/>
  <c r="BD392" s="1"/>
  <c r="H19" i="2" s="1"/>
  <c r="BC378" i="3"/>
  <c r="BA378"/>
  <c r="G378"/>
  <c r="BB378" s="1"/>
  <c r="B19" i="2"/>
  <c r="A19"/>
  <c r="C392" i="3"/>
  <c r="BE374"/>
  <c r="BD374"/>
  <c r="BC374"/>
  <c r="BA374"/>
  <c r="G374"/>
  <c r="BB374" s="1"/>
  <c r="BE371"/>
  <c r="BD371"/>
  <c r="BC371"/>
  <c r="BA371"/>
  <c r="G371"/>
  <c r="BB371" s="1"/>
  <c r="BE368"/>
  <c r="BD368"/>
  <c r="BC368"/>
  <c r="BA368"/>
  <c r="G368"/>
  <c r="BB368" s="1"/>
  <c r="BE366"/>
  <c r="BD366"/>
  <c r="BC366"/>
  <c r="BA366"/>
  <c r="G366"/>
  <c r="BB366" s="1"/>
  <c r="BE360"/>
  <c r="BD360"/>
  <c r="BC360"/>
  <c r="BA360"/>
  <c r="G360"/>
  <c r="BB360" s="1"/>
  <c r="BE358"/>
  <c r="BD358"/>
  <c r="BC358"/>
  <c r="BA358"/>
  <c r="G358"/>
  <c r="BB358" s="1"/>
  <c r="BE355"/>
  <c r="BD355"/>
  <c r="BC355"/>
  <c r="BA355"/>
  <c r="G355"/>
  <c r="BB355" s="1"/>
  <c r="BE347"/>
  <c r="BD347"/>
  <c r="BC347"/>
  <c r="BA347"/>
  <c r="G347"/>
  <c r="BB347" s="1"/>
  <c r="B18" i="2"/>
  <c r="A18"/>
  <c r="C376" i="3"/>
  <c r="BE343"/>
  <c r="BD343"/>
  <c r="BC343"/>
  <c r="BA343"/>
  <c r="G343"/>
  <c r="BB343" s="1"/>
  <c r="BE341"/>
  <c r="BD341"/>
  <c r="BC341"/>
  <c r="BA341"/>
  <c r="G341"/>
  <c r="BB341" s="1"/>
  <c r="BE339"/>
  <c r="BD339"/>
  <c r="BC339"/>
  <c r="BA339"/>
  <c r="G339"/>
  <c r="BB339" s="1"/>
  <c r="BE337"/>
  <c r="BD337"/>
  <c r="BC337"/>
  <c r="BA337"/>
  <c r="G337"/>
  <c r="BB337" s="1"/>
  <c r="B17" i="2"/>
  <c r="A17"/>
  <c r="C345" i="3"/>
  <c r="BE334"/>
  <c r="BD334"/>
  <c r="BC334"/>
  <c r="BA334"/>
  <c r="G334"/>
  <c r="BB334" s="1"/>
  <c r="BE331"/>
  <c r="BD331"/>
  <c r="BC331"/>
  <c r="BA331"/>
  <c r="BA335" s="1"/>
  <c r="E16" i="2" s="1"/>
  <c r="G331" i="3"/>
  <c r="BB331" s="1"/>
  <c r="B16" i="2"/>
  <c r="A16"/>
  <c r="C335" i="3"/>
  <c r="BE328"/>
  <c r="BD328"/>
  <c r="BC328"/>
  <c r="BA328"/>
  <c r="G328"/>
  <c r="BB328" s="1"/>
  <c r="BE327"/>
  <c r="BD327"/>
  <c r="BC327"/>
  <c r="BA327"/>
  <c r="G327"/>
  <c r="BB327" s="1"/>
  <c r="BE325"/>
  <c r="BD325"/>
  <c r="BC325"/>
  <c r="BA325"/>
  <c r="G325"/>
  <c r="BB325" s="1"/>
  <c r="BE323"/>
  <c r="BD323"/>
  <c r="BC323"/>
  <c r="BA323"/>
  <c r="G323"/>
  <c r="BB323" s="1"/>
  <c r="BE321"/>
  <c r="BD321"/>
  <c r="BC321"/>
  <c r="BA321"/>
  <c r="G321"/>
  <c r="BB321" s="1"/>
  <c r="BE319"/>
  <c r="BD319"/>
  <c r="BC319"/>
  <c r="BA319"/>
  <c r="G319"/>
  <c r="BB319" s="1"/>
  <c r="BE317"/>
  <c r="BD317"/>
  <c r="BC317"/>
  <c r="BA317"/>
  <c r="G317"/>
  <c r="BB317" s="1"/>
  <c r="BE313"/>
  <c r="BD313"/>
  <c r="BC313"/>
  <c r="BA313"/>
  <c r="G313"/>
  <c r="BB313" s="1"/>
  <c r="BE309"/>
  <c r="BD309"/>
  <c r="BC309"/>
  <c r="BA309"/>
  <c r="G309"/>
  <c r="BB309" s="1"/>
  <c r="BE306"/>
  <c r="BD306"/>
  <c r="BC306"/>
  <c r="BA306"/>
  <c r="G306"/>
  <c r="BB306" s="1"/>
  <c r="BE302"/>
  <c r="BD302"/>
  <c r="BC302"/>
  <c r="BA302"/>
  <c r="G302"/>
  <c r="BB302" s="1"/>
  <c r="BE299"/>
  <c r="BD299"/>
  <c r="BC299"/>
  <c r="BA299"/>
  <c r="G299"/>
  <c r="BB299" s="1"/>
  <c r="BE296"/>
  <c r="BD296"/>
  <c r="BC296"/>
  <c r="BA296"/>
  <c r="G296"/>
  <c r="BB296" s="1"/>
  <c r="BE293"/>
  <c r="BD293"/>
  <c r="BC293"/>
  <c r="BA293"/>
  <c r="G293"/>
  <c r="BB293" s="1"/>
  <c r="BE290"/>
  <c r="BD290"/>
  <c r="BC290"/>
  <c r="BA290"/>
  <c r="G290"/>
  <c r="BB290" s="1"/>
  <c r="BE287"/>
  <c r="BD287"/>
  <c r="BC287"/>
  <c r="BA287"/>
  <c r="G287"/>
  <c r="BB287" s="1"/>
  <c r="BE284"/>
  <c r="BD284"/>
  <c r="BC284"/>
  <c r="BA284"/>
  <c r="G284"/>
  <c r="BB284" s="1"/>
  <c r="BE282"/>
  <c r="BD282"/>
  <c r="BC282"/>
  <c r="BA282"/>
  <c r="G282"/>
  <c r="BB282" s="1"/>
  <c r="BE279"/>
  <c r="BD279"/>
  <c r="BC279"/>
  <c r="BA279"/>
  <c r="G279"/>
  <c r="BB279" s="1"/>
  <c r="BE276"/>
  <c r="BD276"/>
  <c r="BC276"/>
  <c r="BA276"/>
  <c r="G276"/>
  <c r="BB276" s="1"/>
  <c r="BE274"/>
  <c r="BD274"/>
  <c r="BC274"/>
  <c r="BA274"/>
  <c r="G274"/>
  <c r="BB274" s="1"/>
  <c r="BE271"/>
  <c r="BD271"/>
  <c r="BC271"/>
  <c r="BA271"/>
  <c r="G271"/>
  <c r="BB271" s="1"/>
  <c r="BE269"/>
  <c r="BD269"/>
  <c r="BC269"/>
  <c r="BA269"/>
  <c r="G269"/>
  <c r="BB269" s="1"/>
  <c r="BE267"/>
  <c r="BD267"/>
  <c r="BC267"/>
  <c r="BA267"/>
  <c r="G267"/>
  <c r="BB267" s="1"/>
  <c r="B15" i="2"/>
  <c r="A15"/>
  <c r="C329" i="3"/>
  <c r="BE264"/>
  <c r="BD264"/>
  <c r="BC264"/>
  <c r="BA264"/>
  <c r="G264"/>
  <c r="BB264" s="1"/>
  <c r="BE263"/>
  <c r="BD263"/>
  <c r="BC263"/>
  <c r="BA263"/>
  <c r="G263"/>
  <c r="BB263" s="1"/>
  <c r="BE261"/>
  <c r="BD261"/>
  <c r="BC261"/>
  <c r="BA261"/>
  <c r="G261"/>
  <c r="BB261" s="1"/>
  <c r="BE259"/>
  <c r="BD259"/>
  <c r="BC259"/>
  <c r="BA259"/>
  <c r="G259"/>
  <c r="BB259" s="1"/>
  <c r="BE257"/>
  <c r="BD257"/>
  <c r="BC257"/>
  <c r="BA257"/>
  <c r="G257"/>
  <c r="BB257" s="1"/>
  <c r="BE255"/>
  <c r="BD255"/>
  <c r="BC255"/>
  <c r="BA255"/>
  <c r="G255"/>
  <c r="BB255" s="1"/>
  <c r="BE253"/>
  <c r="BD253"/>
  <c r="BC253"/>
  <c r="BA253"/>
  <c r="G253"/>
  <c r="BB253" s="1"/>
  <c r="BE252"/>
  <c r="BD252"/>
  <c r="BC252"/>
  <c r="BA252"/>
  <c r="G252"/>
  <c r="BB252" s="1"/>
  <c r="B14" i="2"/>
  <c r="A14"/>
  <c r="C265" i="3"/>
  <c r="BE249"/>
  <c r="BD249"/>
  <c r="BC249"/>
  <c r="BA249"/>
  <c r="G249"/>
  <c r="BB249" s="1"/>
  <c r="BE248"/>
  <c r="BD248"/>
  <c r="BC248"/>
  <c r="BA248"/>
  <c r="G248"/>
  <c r="BB248" s="1"/>
  <c r="BE246"/>
  <c r="BD246"/>
  <c r="BC246"/>
  <c r="BA246"/>
  <c r="G246"/>
  <c r="BB246" s="1"/>
  <c r="BE238"/>
  <c r="BD238"/>
  <c r="BC238"/>
  <c r="BB238"/>
  <c r="BA238"/>
  <c r="G238"/>
  <c r="BE230"/>
  <c r="BD230"/>
  <c r="BC230"/>
  <c r="BA230"/>
  <c r="G230"/>
  <c r="BB230" s="1"/>
  <c r="BE222"/>
  <c r="BD222"/>
  <c r="BC222"/>
  <c r="BA222"/>
  <c r="G222"/>
  <c r="BB222" s="1"/>
  <c r="BE219"/>
  <c r="BD219"/>
  <c r="BC219"/>
  <c r="BA219"/>
  <c r="G219"/>
  <c r="BB219" s="1"/>
  <c r="BE210"/>
  <c r="BD210"/>
  <c r="BC210"/>
  <c r="BA210"/>
  <c r="G210"/>
  <c r="BB210" s="1"/>
  <c r="BE207"/>
  <c r="BD207"/>
  <c r="BC207"/>
  <c r="BA207"/>
  <c r="G207"/>
  <c r="BB207" s="1"/>
  <c r="BE204"/>
  <c r="BD204"/>
  <c r="BC204"/>
  <c r="BA204"/>
  <c r="G204"/>
  <c r="BB204" s="1"/>
  <c r="BE200"/>
  <c r="BD200"/>
  <c r="BC200"/>
  <c r="BA200"/>
  <c r="G200"/>
  <c r="BB200" s="1"/>
  <c r="BE197"/>
  <c r="BD197"/>
  <c r="BC197"/>
  <c r="BA197"/>
  <c r="G197"/>
  <c r="BB197" s="1"/>
  <c r="BE195"/>
  <c r="BD195"/>
  <c r="BC195"/>
  <c r="BA195"/>
  <c r="G195"/>
  <c r="BB195" s="1"/>
  <c r="BE190"/>
  <c r="BD190"/>
  <c r="BC190"/>
  <c r="BA190"/>
  <c r="G190"/>
  <c r="BB190" s="1"/>
  <c r="BE188"/>
  <c r="BD188"/>
  <c r="BC188"/>
  <c r="BA188"/>
  <c r="G188"/>
  <c r="BB188" s="1"/>
  <c r="BE186"/>
  <c r="BD186"/>
  <c r="BC186"/>
  <c r="BA186"/>
  <c r="G186"/>
  <c r="BB186" s="1"/>
  <c r="BE184"/>
  <c r="BD184"/>
  <c r="BC184"/>
  <c r="BB184"/>
  <c r="BA184"/>
  <c r="G184"/>
  <c r="B13" i="2"/>
  <c r="A13"/>
  <c r="C250" i="3"/>
  <c r="BE181"/>
  <c r="BD181"/>
  <c r="BC181"/>
  <c r="BA181"/>
  <c r="G181"/>
  <c r="BB181" s="1"/>
  <c r="BE180"/>
  <c r="BD180"/>
  <c r="BC180"/>
  <c r="BA180"/>
  <c r="G180"/>
  <c r="BB180" s="1"/>
  <c r="BE177"/>
  <c r="BD177"/>
  <c r="BC177"/>
  <c r="BA177"/>
  <c r="G177"/>
  <c r="BB177" s="1"/>
  <c r="BE173"/>
  <c r="BD173"/>
  <c r="BC173"/>
  <c r="BA173"/>
  <c r="G173"/>
  <c r="BB173" s="1"/>
  <c r="BE161"/>
  <c r="BD161"/>
  <c r="BC161"/>
  <c r="BA161"/>
  <c r="G161"/>
  <c r="BB161" s="1"/>
  <c r="BE143"/>
  <c r="BD143"/>
  <c r="BC143"/>
  <c r="BA143"/>
  <c r="G143"/>
  <c r="BB143" s="1"/>
  <c r="BE141"/>
  <c r="BD141"/>
  <c r="BC141"/>
  <c r="BA141"/>
  <c r="G141"/>
  <c r="BB141" s="1"/>
  <c r="BE135"/>
  <c r="BD135"/>
  <c r="BC135"/>
  <c r="BA135"/>
  <c r="G135"/>
  <c r="BB135" s="1"/>
  <c r="BE133"/>
  <c r="BD133"/>
  <c r="BC133"/>
  <c r="BA133"/>
  <c r="G133"/>
  <c r="BB133" s="1"/>
  <c r="BE131"/>
  <c r="BD131"/>
  <c r="BC131"/>
  <c r="BA131"/>
  <c r="G131"/>
  <c r="BB131" s="1"/>
  <c r="BE129"/>
  <c r="BD129"/>
  <c r="BC129"/>
  <c r="BA129"/>
  <c r="G129"/>
  <c r="BB129" s="1"/>
  <c r="BE127"/>
  <c r="BD127"/>
  <c r="BC127"/>
  <c r="BA127"/>
  <c r="G127"/>
  <c r="BB127" s="1"/>
  <c r="BE125"/>
  <c r="BD125"/>
  <c r="BC125"/>
  <c r="BA125"/>
  <c r="G125"/>
  <c r="BB125" s="1"/>
  <c r="BE116"/>
  <c r="BD116"/>
  <c r="BC116"/>
  <c r="BA116"/>
  <c r="G116"/>
  <c r="BB116" s="1"/>
  <c r="BE107"/>
  <c r="BD107"/>
  <c r="BC107"/>
  <c r="BA107"/>
  <c r="G107"/>
  <c r="BB107" s="1"/>
  <c r="BE100"/>
  <c r="BD100"/>
  <c r="BC100"/>
  <c r="BA100"/>
  <c r="G100"/>
  <c r="BB100" s="1"/>
  <c r="B12" i="2"/>
  <c r="A12"/>
  <c r="C182" i="3"/>
  <c r="BE96"/>
  <c r="BD96"/>
  <c r="BC96"/>
  <c r="BA96"/>
  <c r="G96"/>
  <c r="BB96" s="1"/>
  <c r="BE93"/>
  <c r="BD93"/>
  <c r="BC93"/>
  <c r="BA93"/>
  <c r="G93"/>
  <c r="BB93" s="1"/>
  <c r="BE90"/>
  <c r="BD90"/>
  <c r="BC90"/>
  <c r="BA90"/>
  <c r="G90"/>
  <c r="BB90" s="1"/>
  <c r="BE88"/>
  <c r="BD88"/>
  <c r="BC88"/>
  <c r="BA88"/>
  <c r="G88"/>
  <c r="BB88" s="1"/>
  <c r="BE86"/>
  <c r="BD86"/>
  <c r="BC86"/>
  <c r="BA86"/>
  <c r="G86"/>
  <c r="BB86" s="1"/>
  <c r="B11" i="2"/>
  <c r="A11"/>
  <c r="C98" i="3"/>
  <c r="BE83"/>
  <c r="BD83"/>
  <c r="BC83"/>
  <c r="BA83"/>
  <c r="G83"/>
  <c r="BB83" s="1"/>
  <c r="BE82"/>
  <c r="BD82"/>
  <c r="BC82"/>
  <c r="BA82"/>
  <c r="G82"/>
  <c r="BB82" s="1"/>
  <c r="BE79"/>
  <c r="BD79"/>
  <c r="BC79"/>
  <c r="BA79"/>
  <c r="G79"/>
  <c r="BB79" s="1"/>
  <c r="BE75"/>
  <c r="BD75"/>
  <c r="BC75"/>
  <c r="BA75"/>
  <c r="G75"/>
  <c r="BB75" s="1"/>
  <c r="BE71"/>
  <c r="BD71"/>
  <c r="BC71"/>
  <c r="BA71"/>
  <c r="G71"/>
  <c r="BB71" s="1"/>
  <c r="BE69"/>
  <c r="BD69"/>
  <c r="BC69"/>
  <c r="BA69"/>
  <c r="G69"/>
  <c r="BB69" s="1"/>
  <c r="B10" i="2"/>
  <c r="A10"/>
  <c r="C84" i="3"/>
  <c r="BE66"/>
  <c r="BD66"/>
  <c r="BC66"/>
  <c r="BA66"/>
  <c r="G66"/>
  <c r="BB66" s="1"/>
  <c r="BE65"/>
  <c r="BD65"/>
  <c r="BC65"/>
  <c r="BA65"/>
  <c r="G65"/>
  <c r="BB65" s="1"/>
  <c r="BE63"/>
  <c r="BD63"/>
  <c r="BC63"/>
  <c r="BA63"/>
  <c r="G63"/>
  <c r="BB63" s="1"/>
  <c r="BE60"/>
  <c r="BD60"/>
  <c r="BC60"/>
  <c r="BA60"/>
  <c r="G60"/>
  <c r="B9" i="2"/>
  <c r="A9"/>
  <c r="C67" i="3"/>
  <c r="BE57"/>
  <c r="BD57"/>
  <c r="BC57"/>
  <c r="BA57"/>
  <c r="G57"/>
  <c r="BB57" s="1"/>
  <c r="BE56"/>
  <c r="BD56"/>
  <c r="BC56"/>
  <c r="BA56"/>
  <c r="G56"/>
  <c r="BB56" s="1"/>
  <c r="BE53"/>
  <c r="BD53"/>
  <c r="BC53"/>
  <c r="BA53"/>
  <c r="G53"/>
  <c r="BB53" s="1"/>
  <c r="BE51"/>
  <c r="BD51"/>
  <c r="BC51"/>
  <c r="BA51"/>
  <c r="G51"/>
  <c r="BB51" s="1"/>
  <c r="BE48"/>
  <c r="BD48"/>
  <c r="BC48"/>
  <c r="BA48"/>
  <c r="G48"/>
  <c r="BB48" s="1"/>
  <c r="BE45"/>
  <c r="BD45"/>
  <c r="BC45"/>
  <c r="BA45"/>
  <c r="G45"/>
  <c r="BB45" s="1"/>
  <c r="BE42"/>
  <c r="BD42"/>
  <c r="BC42"/>
  <c r="BA42"/>
  <c r="G42"/>
  <c r="BB42" s="1"/>
  <c r="BE40"/>
  <c r="BD40"/>
  <c r="BC40"/>
  <c r="BA40"/>
  <c r="G40"/>
  <c r="BB40" s="1"/>
  <c r="BE38"/>
  <c r="BD38"/>
  <c r="BC38"/>
  <c r="BA38"/>
  <c r="G38"/>
  <c r="BB38" s="1"/>
  <c r="B8" i="2"/>
  <c r="A8"/>
  <c r="C58" i="3"/>
  <c r="BE34"/>
  <c r="BD34"/>
  <c r="BC34"/>
  <c r="BA34"/>
  <c r="G34"/>
  <c r="BB34" s="1"/>
  <c r="BE32"/>
  <c r="BD32"/>
  <c r="BC32"/>
  <c r="BA32"/>
  <c r="G32"/>
  <c r="BB32" s="1"/>
  <c r="BE24"/>
  <c r="BD24"/>
  <c r="BC24"/>
  <c r="BA24"/>
  <c r="G24"/>
  <c r="BB24" s="1"/>
  <c r="BE20"/>
  <c r="BD20"/>
  <c r="BC20"/>
  <c r="BA20"/>
  <c r="G20"/>
  <c r="BB20" s="1"/>
  <c r="BE16"/>
  <c r="BD16"/>
  <c r="BC16"/>
  <c r="BA16"/>
  <c r="G16"/>
  <c r="BB16" s="1"/>
  <c r="BE13"/>
  <c r="BD13"/>
  <c r="BC13"/>
  <c r="BA13"/>
  <c r="G13"/>
  <c r="BB13" s="1"/>
  <c r="BE10"/>
  <c r="BD10"/>
  <c r="BC10"/>
  <c r="BA10"/>
  <c r="G10"/>
  <c r="BB10" s="1"/>
  <c r="BE8"/>
  <c r="BD8"/>
  <c r="BC8"/>
  <c r="BA8"/>
  <c r="G8"/>
  <c r="BB8" s="1"/>
  <c r="B7" i="2"/>
  <c r="A7"/>
  <c r="C36" i="3"/>
  <c r="E4"/>
  <c r="C4"/>
  <c r="F3"/>
  <c r="C3"/>
  <c r="C2" i="2"/>
  <c r="C1"/>
  <c r="F33" i="1"/>
  <c r="C33"/>
  <c r="C31"/>
  <c r="C9"/>
  <c r="G7"/>
  <c r="BE335" i="3" l="1"/>
  <c r="I16" i="2" s="1"/>
  <c r="BA345" i="3"/>
  <c r="E17" i="2" s="1"/>
  <c r="G392" i="3"/>
  <c r="BE392"/>
  <c r="I19" i="2" s="1"/>
  <c r="BE345" i="3"/>
  <c r="I17" i="2" s="1"/>
  <c r="BC98" i="3"/>
  <c r="G11" i="2" s="1"/>
  <c r="BE250" i="3"/>
  <c r="I13" i="2" s="1"/>
  <c r="BE67" i="3"/>
  <c r="I9" i="2" s="1"/>
  <c r="BA84" i="3"/>
  <c r="E10" i="2" s="1"/>
  <c r="BC182" i="3"/>
  <c r="G12" i="2" s="1"/>
  <c r="BC329" i="3"/>
  <c r="G15" i="2" s="1"/>
  <c r="BA250" i="3"/>
  <c r="E13" i="2" s="1"/>
  <c r="BE36" i="3"/>
  <c r="I7" i="2" s="1"/>
  <c r="BD335" i="3"/>
  <c r="H16" i="2" s="1"/>
  <c r="BE182" i="3"/>
  <c r="I12" i="2" s="1"/>
  <c r="BE265" i="3"/>
  <c r="I14" i="2" s="1"/>
  <c r="BD265" i="3"/>
  <c r="H14" i="2" s="1"/>
  <c r="BC36" i="3"/>
  <c r="G7" i="2" s="1"/>
  <c r="BE376" i="3"/>
  <c r="I18" i="2" s="1"/>
  <c r="BC67" i="3"/>
  <c r="G9" i="2" s="1"/>
  <c r="BC84" i="3"/>
  <c r="G10" i="2" s="1"/>
  <c r="BA182" i="3"/>
  <c r="E12" i="2" s="1"/>
  <c r="BA265" i="3"/>
  <c r="E14" i="2" s="1"/>
  <c r="BC265" i="3"/>
  <c r="G14" i="2" s="1"/>
  <c r="BE58" i="3"/>
  <c r="I8" i="2" s="1"/>
  <c r="BA58" i="3"/>
  <c r="E8" i="2" s="1"/>
  <c r="BE329" i="3"/>
  <c r="I15" i="2" s="1"/>
  <c r="BC345" i="3"/>
  <c r="G17" i="2" s="1"/>
  <c r="BA36" i="3"/>
  <c r="E7" i="2" s="1"/>
  <c r="BD98" i="3"/>
  <c r="H11" i="2" s="1"/>
  <c r="BC58" i="3"/>
  <c r="G8" i="2" s="1"/>
  <c r="BE98" i="3"/>
  <c r="I11" i="2" s="1"/>
  <c r="BA67" i="3"/>
  <c r="E9" i="2" s="1"/>
  <c r="BE84" i="3"/>
  <c r="I10" i="2" s="1"/>
  <c r="BA98" i="3"/>
  <c r="E11" i="2" s="1"/>
  <c r="BC250" i="3"/>
  <c r="G13" i="2" s="1"/>
  <c r="BD376" i="3"/>
  <c r="H18" i="2" s="1"/>
  <c r="G67" i="3"/>
  <c r="BA329"/>
  <c r="E15" i="2" s="1"/>
  <c r="BC335" i="3"/>
  <c r="G16" i="2" s="1"/>
  <c r="BA376" i="3"/>
  <c r="E18" i="2" s="1"/>
  <c r="BC392" i="3"/>
  <c r="G19" i="2" s="1"/>
  <c r="BB36" i="3"/>
  <c r="F7" i="2" s="1"/>
  <c r="BD84" i="3"/>
  <c r="H10" i="2" s="1"/>
  <c r="BD182" i="3"/>
  <c r="H12" i="2" s="1"/>
  <c r="BB329" i="3"/>
  <c r="F15" i="2" s="1"/>
  <c r="BD329" i="3"/>
  <c r="H15" i="2" s="1"/>
  <c r="BB376" i="3"/>
  <c r="F18" i="2" s="1"/>
  <c r="BD250" i="3"/>
  <c r="H13" i="2" s="1"/>
  <c r="BB265" i="3"/>
  <c r="F14" i="2" s="1"/>
  <c r="BB335" i="3"/>
  <c r="F16" i="2" s="1"/>
  <c r="BB345" i="3"/>
  <c r="F17" i="2" s="1"/>
  <c r="BB392" i="3"/>
  <c r="F19" i="2" s="1"/>
  <c r="BD58" i="3"/>
  <c r="H8" i="2" s="1"/>
  <c r="BD67" i="3"/>
  <c r="H9" i="2" s="1"/>
  <c r="BB98" i="3"/>
  <c r="F11" i="2" s="1"/>
  <c r="BD345" i="3"/>
  <c r="H17" i="2" s="1"/>
  <c r="BD36" i="3"/>
  <c r="H7" i="2" s="1"/>
  <c r="BB60" i="3"/>
  <c r="BB67" s="1"/>
  <c r="F9" i="2" s="1"/>
  <c r="G98" i="3"/>
  <c r="G250"/>
  <c r="BC376"/>
  <c r="G18" i="2" s="1"/>
  <c r="BA392" i="3"/>
  <c r="E19" i="2" s="1"/>
  <c r="BB84" i="3"/>
  <c r="F10" i="2" s="1"/>
  <c r="BB182" i="3"/>
  <c r="F12" i="2" s="1"/>
  <c r="BB250" i="3"/>
  <c r="F13" i="2" s="1"/>
  <c r="BB58" i="3"/>
  <c r="F8" i="2" s="1"/>
  <c r="G58" i="3"/>
  <c r="G182"/>
  <c r="G329"/>
  <c r="G345"/>
  <c r="G335"/>
  <c r="G376"/>
  <c r="G36"/>
  <c r="G84"/>
  <c r="G265"/>
  <c r="I20" i="2" l="1"/>
  <c r="C21" i="1" s="1"/>
  <c r="H20" i="2"/>
  <c r="C17" i="1" s="1"/>
  <c r="E20" i="2"/>
  <c r="F20"/>
  <c r="C16" i="1" s="1"/>
  <c r="G20" i="2"/>
  <c r="C18" i="1" s="1"/>
  <c r="G32" i="2" l="1"/>
  <c r="I32" s="1"/>
  <c r="G29"/>
  <c r="I29" s="1"/>
  <c r="G19" i="1" s="1"/>
  <c r="G28" i="2"/>
  <c r="I28" s="1"/>
  <c r="G18" i="1" s="1"/>
  <c r="G26" i="2"/>
  <c r="I26" s="1"/>
  <c r="G16" i="1" s="1"/>
  <c r="G27" i="2"/>
  <c r="I27" s="1"/>
  <c r="G17" i="1" s="1"/>
  <c r="G30" i="2"/>
  <c r="I30" s="1"/>
  <c r="G20" i="1" s="1"/>
  <c r="C15"/>
  <c r="C19" s="1"/>
  <c r="C22" s="1"/>
  <c r="G25" i="2"/>
  <c r="I25" s="1"/>
  <c r="G15" i="1" s="1"/>
  <c r="G31" i="2"/>
  <c r="I31" s="1"/>
  <c r="G21" i="1" s="1"/>
  <c r="H33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<sst xmlns="http://schemas.openxmlformats.org/spreadsheetml/2006/main" count="976" uniqueCount="471">
  <si>
    <t>Rozpočet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</si>
  <si>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</si>
  <si>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</si>
  <si>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</si>
  <si>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</si>
  <si>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</si>
  <si>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</si>
  <si>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</si>
  <si>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</si>
  <si>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</si>
  <si>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</si>
  <si>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</si>
  <si>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</si>
  <si>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</si>
  <si>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</si>
  <si>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</si>
  <si>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</si>
  <si>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</si>
  <si>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</si>
  <si>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</si>
  <si>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</si>
  <si>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</si>
  <si>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</si>
  <si>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</si>
  <si>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</si>
  <si>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</si>
  <si>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</si>
  <si>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</si>
  <si>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</si>
  <si>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</si>
  <si>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</si>
  <si>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</si>
  <si>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</si>
  <si>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</si>
  <si>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</si>
  <si>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</si>
  <si>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</si>
  <si>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</si>
  <si>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</si>
  <si>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</si>
  <si>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</si>
  <si>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</si>
  <si>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</si>
  <si>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</si>
  <si>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</si>
  <si>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</si>
  <si>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</si>
  <si>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</si>
  <si>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</si>
  <si>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</si>
  <si>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</si>
  <si>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</si>
  <si>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</si>
  <si>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</si>
  <si>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</si>
  <si>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</si>
  <si>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</si>
  <si>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</si>
  <si>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</si>
  <si>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</si>
  <si>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</si>
  <si>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</si>
  <si>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</si>
  <si>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</si>
  <si>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</si>
  <si>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</si>
  <si>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</si>
  <si>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</si>
  <si>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</si>
  <si>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</si>
  <si>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</si>
  <si>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</si>
  <si>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</si>
  <si>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</si>
  <si>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</si>
  <si>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21-5</t>
  </si>
  <si>
    <t>Rekonstrukce kotelny U Cukrovaru 1,Opava</t>
  </si>
  <si>
    <t>Vytápění-úprava technologického zařízení</t>
  </si>
  <si>
    <t>700</t>
  </si>
  <si>
    <t>Demontáže</t>
  </si>
  <si>
    <t>1000</t>
  </si>
  <si>
    <t xml:space="preserve">Cástečné vypouštění vody ze systému </t>
  </si>
  <si>
    <t>kompl.</t>
  </si>
  <si>
    <t>.</t>
  </si>
  <si>
    <t>1001</t>
  </si>
  <si>
    <t xml:space="preserve">demontáž-expanzomat 100 l </t>
  </si>
  <si>
    <t>soubor</t>
  </si>
  <si>
    <t>pol.D6.2</t>
  </si>
  <si>
    <t>1002</t>
  </si>
  <si>
    <t xml:space="preserve">Demontáž plyn.kotle  100kW </t>
  </si>
  <si>
    <t>kus</t>
  </si>
  <si>
    <t>včetně rozebrání</t>
  </si>
  <si>
    <t>pol.DK2</t>
  </si>
  <si>
    <t>1003</t>
  </si>
  <si>
    <t xml:space="preserve">Demontáž kondenzačního  kotle  MCA 65 </t>
  </si>
  <si>
    <t>pol.K1</t>
  </si>
  <si>
    <t xml:space="preserve">Poznámka: </t>
  </si>
  <si>
    <t>Kotel bude zpětně namontován</t>
  </si>
  <si>
    <t>2001</t>
  </si>
  <si>
    <t>Částečná demontáž spalinové cesty_ do D110 kotel K1 ( MCA 65)</t>
  </si>
  <si>
    <t>viz.výkresová část</t>
  </si>
  <si>
    <t>délka spalinové cesty  cca 1,2 bm</t>
  </si>
  <si>
    <t xml:space="preserve">Demontáže-potrubní rozvody,příslušenství </t>
  </si>
  <si>
    <t>v rozsahu :</t>
  </si>
  <si>
    <t xml:space="preserve"> -  rozvody otopné vody v kotelně po napojovací místa</t>
  </si>
  <si>
    <t xml:space="preserve">   včetně tepelné izolace,armatur </t>
  </si>
  <si>
    <t xml:space="preserve">   připojovací potrubí ke kotlům  zásobníku TV</t>
  </si>
  <si>
    <t xml:space="preserve">    včetně  kotlových čerpadel ,HDVT ,zař.pro   </t>
  </si>
  <si>
    <t xml:space="preserve">     doplňování</t>
  </si>
  <si>
    <t>2003</t>
  </si>
  <si>
    <t xml:space="preserve">Demontáž kouřovodu kotle K2 (D=250mm) </t>
  </si>
  <si>
    <t>4001</t>
  </si>
  <si>
    <t xml:space="preserve">Přesun hmot + odvoz na skládku </t>
  </si>
  <si>
    <t>713</t>
  </si>
  <si>
    <t>Izolace tepelné</t>
  </si>
  <si>
    <t>713462136U00</t>
  </si>
  <si>
    <t xml:space="preserve">Izol potrubí skruž lepené - do DN 50 </t>
  </si>
  <si>
    <t>m</t>
  </si>
  <si>
    <t>713462137U00</t>
  </si>
  <si>
    <t xml:space="preserve">Izol potrubí skruž lepené - DN65 </t>
  </si>
  <si>
    <t>Potrubní pouzdro  s ALS  tl.40mm potrubí DN32</t>
  </si>
  <si>
    <t>bm</t>
  </si>
  <si>
    <t>lambda  = 0,037 W/m/K při 50°C</t>
  </si>
  <si>
    <t>např.FADOX ALZ</t>
  </si>
  <si>
    <t>1004</t>
  </si>
  <si>
    <t>Potrubní pouzdro  s ALS  tl.40mm potrubí DN50</t>
  </si>
  <si>
    <t>1006</t>
  </si>
  <si>
    <t>Potrubní pouzdro s ALS  tl.60mm potrubí DN65</t>
  </si>
  <si>
    <t>1011</t>
  </si>
  <si>
    <t>Tepelná izolace_kouřovod  D110 _tl.50mm D+M</t>
  </si>
  <si>
    <t xml:space="preserve"> - izolační pouzdro s AL polepem</t>
  </si>
  <si>
    <t>2000</t>
  </si>
  <si>
    <t>Tepelná izolace Mirelon tl.9mm D+M</t>
  </si>
  <si>
    <t>studená voda D25</t>
  </si>
  <si>
    <t xml:space="preserve">                      </t>
  </si>
  <si>
    <t>998713201R00</t>
  </si>
  <si>
    <t xml:space="preserve">Přesun hmot pro izolace tepelné, výšky do 6 m </t>
  </si>
  <si>
    <t>998713293R00</t>
  </si>
  <si>
    <t xml:space="preserve">Příplatek zvětš. přesun, izolace tepelné do 500 m </t>
  </si>
  <si>
    <t>721</t>
  </si>
  <si>
    <t>Vnitřní kanalizace</t>
  </si>
  <si>
    <t>721 17</t>
  </si>
  <si>
    <t>Kalich pro úkapy D+M</t>
  </si>
  <si>
    <t>pol.VP2</t>
  </si>
  <si>
    <t>např.HL20</t>
  </si>
  <si>
    <t>721176103R00</t>
  </si>
  <si>
    <t>Potrubí HT připojovací DN 50 x 1,8 mm D+M</t>
  </si>
  <si>
    <t xml:space="preserve">včetně tvarovek </t>
  </si>
  <si>
    <t>998721292R00</t>
  </si>
  <si>
    <t xml:space="preserve">Přesun hmot pro vnitřní kanalizaci, výšky do 6 m </t>
  </si>
  <si>
    <t>998721293R00</t>
  </si>
  <si>
    <t xml:space="preserve">Příplatek zvětš. přesun, vnitřní kanaliz. do 500 m </t>
  </si>
  <si>
    <t>722</t>
  </si>
  <si>
    <t>Vnitřní vodovod</t>
  </si>
  <si>
    <t>722290226R00</t>
  </si>
  <si>
    <t xml:space="preserve">Tlaková zkouška potrubí </t>
  </si>
  <si>
    <t xml:space="preserve">Potrubí PPR D25 x 3,5 (PN16) </t>
  </si>
  <si>
    <t>a) napojení na stávající rozvod  pitné vody</t>
  </si>
  <si>
    <t xml:space="preserve">    (doplnění systému UT)</t>
  </si>
  <si>
    <t>b)  cirkulační potrubí  TV</t>
  </si>
  <si>
    <t xml:space="preserve">Montáž rozvodu z plastu  D 25 </t>
  </si>
  <si>
    <t>včetně :</t>
  </si>
  <si>
    <t>a)  dodávky montážního materiálu   -      fitinky,tvarovky,přechodek ocel/plast</t>
  </si>
  <si>
    <t>Manometr vč.kohoutu a smyčky D+M</t>
  </si>
  <si>
    <t xml:space="preserve"> - rozsah  0-1MPa</t>
  </si>
  <si>
    <t>998722202R00</t>
  </si>
  <si>
    <t xml:space="preserve">Přesun hmot pro vnitřní vodovod, výšky do 12 m </t>
  </si>
  <si>
    <t>998722293R00</t>
  </si>
  <si>
    <t xml:space="preserve">Příplatek zvětš. přesun, vnitřní vodovod do 500 m </t>
  </si>
  <si>
    <t>728</t>
  </si>
  <si>
    <t>Vzduchotechnika</t>
  </si>
  <si>
    <t>Protidešťová žaluzie vč.rámu 200x200 D+M</t>
  </si>
  <si>
    <t>pol.V1.2</t>
  </si>
  <si>
    <t>Protidešťová žaluzie vč.rámu 300x300 D+M</t>
  </si>
  <si>
    <t>pol.V2.1</t>
  </si>
  <si>
    <t>Větrací mřížka  vč.rámu 200x200 D+M</t>
  </si>
  <si>
    <t>pol.V1.1</t>
  </si>
  <si>
    <t>1005</t>
  </si>
  <si>
    <t>Větrací  mřížka vč.rámu 300x300 D+M</t>
  </si>
  <si>
    <t>sopubo</t>
  </si>
  <si>
    <t>pol.V2.2</t>
  </si>
  <si>
    <t>8001</t>
  </si>
  <si>
    <t xml:space="preserve">Přesun hmot </t>
  </si>
  <si>
    <t>731</t>
  </si>
  <si>
    <t>Kotelny</t>
  </si>
  <si>
    <t>Plynový kondenzační kotel dodávka</t>
  </si>
  <si>
    <t>pol.K2</t>
  </si>
  <si>
    <t>např. AMC 115  dod.DeDietrich</t>
  </si>
  <si>
    <t xml:space="preserve"> - jmenovitý výkon ( při  tepl.spádu 80/60°C)   103.9 kW</t>
  </si>
  <si>
    <t xml:space="preserve"> - třida NOx :  6</t>
  </si>
  <si>
    <t>pozámka :</t>
  </si>
  <si>
    <t>ostatní údaje _ viz.technická zpráva</t>
  </si>
  <si>
    <t>Připojovací sada armatur pro kotel K1 dodávka</t>
  </si>
  <si>
    <t>v sestavě :</t>
  </si>
  <si>
    <t>- kulový kohout uzavírací  DN32 _ pol.A01.01,A01.05</t>
  </si>
  <si>
    <t>- pojistný ventil _pol.A01.04 ( po=350kPa)</t>
  </si>
  <si>
    <t>- vypouštěcí kohout_pol.A01.03</t>
  </si>
  <si>
    <t xml:space="preserve"> - zpětný ventil  DN32_pol.A01.02 </t>
  </si>
  <si>
    <t xml:space="preserve">-  plynový kohout </t>
  </si>
  <si>
    <t>- propojovací potrubí ,šroubení</t>
  </si>
  <si>
    <t>Připojovací sada armatur pro kotel K2 dodávka</t>
  </si>
  <si>
    <t>- kulový kohout uzavírací  DN32 _ pol.A02.01,A02.05</t>
  </si>
  <si>
    <t>- pojistný ventil _pol.A02.04 ( po=350kPa)</t>
  </si>
  <si>
    <t xml:space="preserve"> - zpětný ventil  DN32_pol.A02.02 </t>
  </si>
  <si>
    <t>- vypouštěcí kohout_pol.A02.03</t>
  </si>
  <si>
    <t xml:space="preserve">Montáž připojovací sady armatur </t>
  </si>
  <si>
    <t>Montážní rám  kotle K2 dodávka+montáž</t>
  </si>
  <si>
    <t>Montážní rám  kotle K1 dodávka+montáž</t>
  </si>
  <si>
    <t>1010</t>
  </si>
  <si>
    <t xml:space="preserve">Montáž  kotle K1 </t>
  </si>
  <si>
    <t xml:space="preserve">Montáž kotle K2 </t>
  </si>
  <si>
    <t>Neutralizační zařízení dodávka</t>
  </si>
  <si>
    <t>poz.Z7.1</t>
  </si>
  <si>
    <t xml:space="preserve"> - kotle s výkonem  do 200 kW</t>
  </si>
  <si>
    <t>příslušenství :</t>
  </si>
  <si>
    <t xml:space="preserve">   - neutralizační granulát 8 kkg</t>
  </si>
  <si>
    <t>3001</t>
  </si>
  <si>
    <t>Neutralizační zařízení montáž</t>
  </si>
  <si>
    <t>5003</t>
  </si>
  <si>
    <t>Odvod spalin  _ kotel K2 dodávka</t>
  </si>
  <si>
    <t>pol.Z20.1</t>
  </si>
  <si>
    <t>Spalinový systém PP- označení dle</t>
  </si>
  <si>
    <t>ČSN EN 14474 _ T120 H1 W2 O20</t>
  </si>
  <si>
    <t>délka spalinové trasy cca  2+11= 13bm</t>
  </si>
  <si>
    <t xml:space="preserve">1) trubky  D110  </t>
  </si>
  <si>
    <t>2) koleno D110 /87°</t>
  </si>
  <si>
    <t>3) koleno D110 / 87° s rev.otvorem</t>
  </si>
  <si>
    <t>4) patní koleno včetně podpory</t>
  </si>
  <si>
    <t>5) komínová zděř vč.krytu</t>
  </si>
  <si>
    <t>6) komínová hlava</t>
  </si>
  <si>
    <t>7) distanční objímky</t>
  </si>
  <si>
    <t>8) montážní materiál</t>
  </si>
  <si>
    <t xml:space="preserve">schéma spalinové cesty - </t>
  </si>
  <si>
    <t>viz.Příloha č.1 _Technická zpráva</t>
  </si>
  <si>
    <t>5004</t>
  </si>
  <si>
    <t>Odvod spalin ( kouřovod)_kotel K1 dodávka</t>
  </si>
  <si>
    <t>pol.Z10.1</t>
  </si>
  <si>
    <t>délka  nové  spalinové trasy cca  1 bm</t>
  </si>
  <si>
    <t>(napojení na stávající  odvod spalin)</t>
  </si>
  <si>
    <t>2) koleno D110 / 87° s rev.otvorem</t>
  </si>
  <si>
    <t>3) koleno D110/87°</t>
  </si>
  <si>
    <t>6002</t>
  </si>
  <si>
    <t>Spalinová cesta - kotel K2 montáž</t>
  </si>
  <si>
    <t>potřebných úprav, montáže a demontáže lešení</t>
  </si>
  <si>
    <t>6003</t>
  </si>
  <si>
    <t>Odvod spalin - kotel K1 montáž</t>
  </si>
  <si>
    <t>včetně dodávky montážního materiálu</t>
  </si>
  <si>
    <t>998731201R00</t>
  </si>
  <si>
    <t xml:space="preserve">Přesun hmot pro kotelny, výšky do 6 m </t>
  </si>
  <si>
    <t>998731293R00</t>
  </si>
  <si>
    <t xml:space="preserve">Příplatek zvětšený přesun, kotelny do 500 m </t>
  </si>
  <si>
    <t>732</t>
  </si>
  <si>
    <t>Strojovny</t>
  </si>
  <si>
    <t>732199100RM1</t>
  </si>
  <si>
    <t>Montáž orientačního štítku včetně dodávky štítku</t>
  </si>
  <si>
    <t>,</t>
  </si>
  <si>
    <t>732329218R00</t>
  </si>
  <si>
    <t xml:space="preserve">Montáž nádoby expanzní  200 l </t>
  </si>
  <si>
    <t>732429112R00</t>
  </si>
  <si>
    <t xml:space="preserve">Montáž čerpadel oběhových  DN25 </t>
  </si>
  <si>
    <t>vč.dodávky  montážního a spojovacího materiálu</t>
  </si>
  <si>
    <t>732481921R00</t>
  </si>
  <si>
    <t xml:space="preserve">Zpětná montáž  měřiče tepla qp 10 (DN40/PN25) </t>
  </si>
  <si>
    <t>pol.MT1</t>
  </si>
  <si>
    <t>včetně dodávky montážního a spojovacího materiálu</t>
  </si>
  <si>
    <t>( protipříruby,jímky-nerez)</t>
  </si>
  <si>
    <t>Expanzomat  200 l / 6 bar dodávka</t>
  </si>
  <si>
    <t>poz.Z6.2</t>
  </si>
  <si>
    <t>Filset s kont.vodoměrem dodávka</t>
  </si>
  <si>
    <t>pol.Z6.1.a</t>
  </si>
  <si>
    <t>např.Reflex</t>
  </si>
  <si>
    <t>Filsoft II dodávka</t>
  </si>
  <si>
    <t>pol.Z6.1b</t>
  </si>
  <si>
    <t>Filcontrol Plus Dodávka</t>
  </si>
  <si>
    <t>pol.Z6.1c</t>
  </si>
  <si>
    <t>např.REFLEX</t>
  </si>
  <si>
    <t xml:space="preserve">Montáž zař.pro doplňování </t>
  </si>
  <si>
    <t>pol.Z6.1</t>
  </si>
  <si>
    <t>včetně dodávky spoj.a montážního materiálu</t>
  </si>
  <si>
    <t>Hydraulický vyrovnávač tlaku  HVDT II dodávka</t>
  </si>
  <si>
    <t>poz.Z3.1</t>
  </si>
  <si>
    <t>průtok  Qmax =8 m3/h</t>
  </si>
  <si>
    <t>přírubové připojení</t>
  </si>
  <si>
    <t xml:space="preserve">vypouštěcí kohout </t>
  </si>
  <si>
    <t>odvzdušnění</t>
  </si>
  <si>
    <t>tepelná izolace</t>
  </si>
  <si>
    <t>1007</t>
  </si>
  <si>
    <t>HVDT montáž</t>
  </si>
  <si>
    <t>vč.tepelné izolace</t>
  </si>
  <si>
    <t>Teplovodní čerpadlo  K1 dodávka</t>
  </si>
  <si>
    <t>poz.P1.1</t>
  </si>
  <si>
    <t>s řízenými otáčkami z regulátoru kotle</t>
  </si>
  <si>
    <t>Q=2,7m3/h,,230V/50Hz/140W</t>
  </si>
  <si>
    <t>např.typ : UPML 25-105 PWM</t>
  </si>
  <si>
    <t>Příslušenství ke kotli  K1</t>
  </si>
  <si>
    <t>3002</t>
  </si>
  <si>
    <t>Teplovodní čerpadlo  K2 dodávka</t>
  </si>
  <si>
    <t>poz.P2.1</t>
  </si>
  <si>
    <t>Q=4,6m3/h,,230V/50Hz/140W</t>
  </si>
  <si>
    <t>Příslušenství ke kotli  K2</t>
  </si>
  <si>
    <t>Separátor nečistot  DN50 dodávka</t>
  </si>
  <si>
    <t>pol.Z3.2</t>
  </si>
  <si>
    <t>např.typ: Zeparo Cyclone ZCD50</t>
  </si>
  <si>
    <t xml:space="preserve"> -Tepelná izolace + magnet ZCHM</t>
  </si>
  <si>
    <t xml:space="preserve"> - šroubení</t>
  </si>
  <si>
    <t>dod. IMI</t>
  </si>
  <si>
    <t>4002</t>
  </si>
  <si>
    <t>Separátor nečistot DN50 montáž</t>
  </si>
  <si>
    <t>998732201R00</t>
  </si>
  <si>
    <t xml:space="preserve">Přesun hmot pro strojovny, výšky do 6 m </t>
  </si>
  <si>
    <t>998732293R00</t>
  </si>
  <si>
    <t xml:space="preserve">Příplatek zvětšený přesun, strojovny do 500 m </t>
  </si>
  <si>
    <t>733</t>
  </si>
  <si>
    <t>Rozvod potrubí</t>
  </si>
  <si>
    <t>733111114R00</t>
  </si>
  <si>
    <t xml:space="preserve">Potrubí závit. bezešvé běžné v kotelnách DN 20 </t>
  </si>
  <si>
    <t>733111116R00</t>
  </si>
  <si>
    <t xml:space="preserve">Potrubí závit. bezešvé běžné v kotelnách DN 32 </t>
  </si>
  <si>
    <t>733121218R00</t>
  </si>
  <si>
    <t xml:space="preserve">Potrubí hladké bezešvé v kotelnách D 57/2,9 </t>
  </si>
  <si>
    <t>733121222R00</t>
  </si>
  <si>
    <t xml:space="preserve">Potrubí hladké bezešvé v kotelnách D 76/3,2 </t>
  </si>
  <si>
    <t>733190108R00</t>
  </si>
  <si>
    <t xml:space="preserve">Tlaková zkouška potrubí ocel. do DN 50 </t>
  </si>
  <si>
    <t>733190225R00</t>
  </si>
  <si>
    <t xml:space="preserve">Tlaková zkouška potrubí ocel.hladkého doDN 89/3,6 </t>
  </si>
  <si>
    <t>998733201R00</t>
  </si>
  <si>
    <t xml:space="preserve">Přesun hmot pro rozvody potrubí, výšky do 6 m </t>
  </si>
  <si>
    <t>998733293R00</t>
  </si>
  <si>
    <t xml:space="preserve">Příplatek zvětš. přesun, rozvody potrubí do 500 m </t>
  </si>
  <si>
    <t>734</t>
  </si>
  <si>
    <t>Armatury</t>
  </si>
  <si>
    <t>734109114R00</t>
  </si>
  <si>
    <t xml:space="preserve">Montáž přírub. armatur, 2 příruby, PN 0,6, DN 50 </t>
  </si>
  <si>
    <t>734109115R00</t>
  </si>
  <si>
    <t xml:space="preserve">Montáž přírub. armatur, 2 příruby, PN 0,6, DN 65 </t>
  </si>
  <si>
    <t>včetně dodávky protipřírub,montážního a spojovacího materiálu</t>
  </si>
  <si>
    <t>734209103RT2</t>
  </si>
  <si>
    <t>Montáž armatur záv.s 1závitem, G 1/2 včetně ventilu odvzdušňovacího automatického</t>
  </si>
  <si>
    <t>pol.AOV15</t>
  </si>
  <si>
    <t>734209116R00</t>
  </si>
  <si>
    <t xml:space="preserve">Montáž armatur závitových,se 2závity, G 5/4 </t>
  </si>
  <si>
    <t>734209116RT3</t>
  </si>
  <si>
    <t>pol.A03.03</t>
  </si>
  <si>
    <t>734209116RT4</t>
  </si>
  <si>
    <t>Montáž armatur závitových,se 2závity, G 5/4 včetně klapky zpětné</t>
  </si>
  <si>
    <t>pol.A03.08</t>
  </si>
  <si>
    <t>734209118R00</t>
  </si>
  <si>
    <t xml:space="preserve">Montáž armatur závitových,se 2závity, G 2 </t>
  </si>
  <si>
    <t>734251113U00</t>
  </si>
  <si>
    <t>Ventil pojistný Duco DN25 D+M</t>
  </si>
  <si>
    <t>pol.A10.03</t>
  </si>
  <si>
    <t>po=350 kPa</t>
  </si>
  <si>
    <t>734291113R00</t>
  </si>
  <si>
    <t>Kohouty plnící a vypouštěcí G 1/2 D+M</t>
  </si>
  <si>
    <t>VK15</t>
  </si>
  <si>
    <t>734421150R00</t>
  </si>
  <si>
    <t>Manometr vč.kohoutu asmyčky D+M</t>
  </si>
  <si>
    <t>rozsah 0-600 kPa</t>
  </si>
  <si>
    <t>Kulový kohout se zajištěním  DN32 dodávka</t>
  </si>
  <si>
    <t>pol.A10.02</t>
  </si>
  <si>
    <t>typ MK 5/4 dod.např.Reflex</t>
  </si>
  <si>
    <t>Mezipř.uz.ventil např. BoaSuperCompact  DN50/PN6 Dodávka</t>
  </si>
  <si>
    <t>pol.A05.02,A05.03</t>
  </si>
  <si>
    <t>2002</t>
  </si>
  <si>
    <t>Mezipř. uz.ventil  např.BOA-SuperCompact  DN65/PN6 Dodávka</t>
  </si>
  <si>
    <t>pol.A05.01</t>
  </si>
  <si>
    <t>2011</t>
  </si>
  <si>
    <t>Vyvažovací ventil _DN20 dodávka</t>
  </si>
  <si>
    <t>pol.A08.04</t>
  </si>
  <si>
    <t>např.STAD</t>
  </si>
  <si>
    <t>2012</t>
  </si>
  <si>
    <t>Vyvažovací ventil STAD DN32/PN20 dodávka</t>
  </si>
  <si>
    <t>pol.A03.09</t>
  </si>
  <si>
    <t>3003</t>
  </si>
  <si>
    <t>Kulový kohout s vnitřním závitem _ DN32 dodávka</t>
  </si>
  <si>
    <t>pol.A03.02,A04.01,A04.08</t>
  </si>
  <si>
    <t>např.GLOBO_H</t>
  </si>
  <si>
    <t>3005</t>
  </si>
  <si>
    <t>Kulový kohout s vnitřním závitem _ DN50 dodávka</t>
  </si>
  <si>
    <t>pol.A03.01,A03.10</t>
  </si>
  <si>
    <t>3011</t>
  </si>
  <si>
    <t>Teploměr _červený_ DN40-50 D+M</t>
  </si>
  <si>
    <t>3022</t>
  </si>
  <si>
    <t>Tepelná izolace _kulový kohout_DN32 D+M</t>
  </si>
  <si>
    <t>3024</t>
  </si>
  <si>
    <t>Tepelná izolace _kulový kohout_DN50 D+M</t>
  </si>
  <si>
    <t>3040</t>
  </si>
  <si>
    <t>Izolační pouzdro _ vyvažovací ventil  DN20 dodávka</t>
  </si>
  <si>
    <t>3042</t>
  </si>
  <si>
    <t>Izolační pouzdro _ vyvažovací ventil  DN32 dodávka</t>
  </si>
  <si>
    <t>998734201R00</t>
  </si>
  <si>
    <t xml:space="preserve">Přesun hmot pro armatury, výšky do 6 m </t>
  </si>
  <si>
    <t>998734293R00</t>
  </si>
  <si>
    <t xml:space="preserve">Příplatek zvětšený přesun, armatury do 500 m </t>
  </si>
  <si>
    <t>767</t>
  </si>
  <si>
    <t>Konstrukce zámečnické</t>
  </si>
  <si>
    <t>767995104R00</t>
  </si>
  <si>
    <t xml:space="preserve">D+M  kovových atypických konstrukcí do 50 kg </t>
  </si>
  <si>
    <t>kg</t>
  </si>
  <si>
    <t>konzoly,závěsy,podpory</t>
  </si>
  <si>
    <t>( doplňková OK)</t>
  </si>
  <si>
    <t>998767201R00</t>
  </si>
  <si>
    <t xml:space="preserve">Přesun hmot pro zámečnické konstr., výšky do 6 m </t>
  </si>
  <si>
    <t>783</t>
  </si>
  <si>
    <t>Nátěry</t>
  </si>
  <si>
    <t>783225100R00</t>
  </si>
  <si>
    <t xml:space="preserve">Nátěr syntetický kovových konstrukcí 2x + 1x email </t>
  </si>
  <si>
    <t>m2</t>
  </si>
  <si>
    <t>783424140R00</t>
  </si>
  <si>
    <t xml:space="preserve">Nátěr syntetický potrubí do DN 50 mm  Z + 2x </t>
  </si>
  <si>
    <t>783424340R00</t>
  </si>
  <si>
    <t xml:space="preserve">Nátěr syntet. potrubí do DN 50 mm  Z+2x +1x email </t>
  </si>
  <si>
    <t>783425150R00</t>
  </si>
  <si>
    <t xml:space="preserve">Nátěr syntetický potrubí do DN 100 mm  Z + 2x </t>
  </si>
  <si>
    <t>798</t>
  </si>
  <si>
    <t>Stavební výpomoce</t>
  </si>
  <si>
    <t xml:space="preserve">Vyspravení podlahy_beton </t>
  </si>
  <si>
    <t xml:space="preserve"> - umytí a odmaštění  tlakovou vodou</t>
  </si>
  <si>
    <t xml:space="preserve"> - vyspravení nerovností,</t>
  </si>
  <si>
    <t xml:space="preserve"> - povrchová úprava _ nátěr  na beton epoxidový </t>
  </si>
  <si>
    <t xml:space="preserve">   dvojnásobný</t>
  </si>
  <si>
    <t>6,2*3,8</t>
  </si>
  <si>
    <t xml:space="preserve">Vyspravení omítek </t>
  </si>
  <si>
    <t>cca 40%:((6,2+6,2+3,8+3,8)*2,5)*0,4</t>
  </si>
  <si>
    <t>3000</t>
  </si>
  <si>
    <t xml:space="preserve">Odstranění maleb omytím v místnosti H do 3,8 m </t>
  </si>
  <si>
    <t xml:space="preserve">Malba 2xdisp PRIMALEX ot bílá m -5m </t>
  </si>
  <si>
    <t>včetně očištění,zakrytí stávajícího zařízení</t>
  </si>
  <si>
    <t>obvodové stěny:(6,3+6,3+3,8+3,8)*2,5</t>
  </si>
  <si>
    <t>strop:6,3*3,8</t>
  </si>
  <si>
    <t>přirážka cca 5%:4</t>
  </si>
  <si>
    <t xml:space="preserve">Zazdění stávajícího  otvoru 300x300mm </t>
  </si>
  <si>
    <t>včetně demontáže mřížek,opravy  , vyspravení  a nátěru</t>
  </si>
  <si>
    <t xml:space="preserve">Provedení otvoru  200 x 200  mm </t>
  </si>
  <si>
    <t>včetně vyspravení  po osazení mřížek</t>
  </si>
  <si>
    <t>4003</t>
  </si>
  <si>
    <t xml:space="preserve">Provedení otvoru  300 x 300  mm </t>
  </si>
  <si>
    <t>5001</t>
  </si>
  <si>
    <t>včetně  likvidace odpadu a odvozu na skládku</t>
  </si>
  <si>
    <t>799</t>
  </si>
  <si>
    <t>Ostatní</t>
  </si>
  <si>
    <t xml:space="preserve">Proplach systému UT vodou </t>
  </si>
  <si>
    <t>včetně napuštění změkčenou vodou</t>
  </si>
  <si>
    <t xml:space="preserve">Autorizované měření spalin </t>
  </si>
  <si>
    <t>soub.</t>
  </si>
  <si>
    <t xml:space="preserve">Funkční zkoušky a seřízení zařízení </t>
  </si>
  <si>
    <t xml:space="preserve">Komplexní vyzkoušení </t>
  </si>
  <si>
    <t>vč.topné zkoušky</t>
  </si>
  <si>
    <t xml:space="preserve">Dokumentace </t>
  </si>
  <si>
    <t>a) dokumentace zhotovitele pro provedení stavby</t>
  </si>
  <si>
    <t>b) dokumentace skutečného stavu</t>
  </si>
  <si>
    <t xml:space="preserve">Revize komínu,kouřovodu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</si>
  <si>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</si>
  <si>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</si>
  <si>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</si>
  <si>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</si>
  <si>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</si>
  <si>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</si>
  <si>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</si>
  <si>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</si>
  <si>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město Opava</t>
  </si>
  <si>
    <t>ing.Ivo ČECH</t>
  </si>
  <si>
    <t>Vytápění-úprava technologického zařízení kotelny</t>
  </si>
  <si>
    <t>Bytový dům U Cukrovaru 1-rekonstrukce kotelny</t>
  </si>
  <si>
    <t>Montáž armatur záv.,se 2závity, G 5/4 včetně filtru</t>
  </si>
  <si>
    <t>Specifikace/Slepý rozpočet</t>
  </si>
  <si>
    <t>př.č.</t>
  </si>
  <si>
    <t>D.1.4.2-5</t>
  </si>
  <si>
    <t>Všechny názvy nových výrobků jsou doporučující.</t>
  </si>
  <si>
    <t>vč.dodávky montážního materiálu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</si>
</sst>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30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1" fillId="0" borderId="56" xfId="1" applyFont="1" applyBorder="1" applyAlignment="1">
      <alignment horizontal="center"/>
    </xf>
    <xf numFmtId="49" fontId="11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11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10" fillId="2" borderId="10" xfId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27" fillId="2" borderId="9" xfId="0" applyFont="1" applyFill="1" applyBorder="1"/>
    <xf numFmtId="0" fontId="28" fillId="0" borderId="51" xfId="1" applyFont="1" applyBorder="1" applyAlignment="1">
      <alignment horizontal="left"/>
    </xf>
    <xf numFmtId="0" fontId="28" fillId="0" borderId="50" xfId="1" applyFont="1" applyBorder="1" applyAlignment="1">
      <alignment horizontal="left"/>
    </xf>
    <xf numFmtId="0" fontId="28" fillId="0" borderId="52" xfId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29" fillId="0" borderId="0" xfId="0" applyFont="1" applyAlignment="1">
      <alignment horizontal="left"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5" workbookViewId="0">
      <selection activeCell="J26" sqref="J2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466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">
        <v>463</v>
      </c>
      <c r="D2" s="5"/>
      <c r="E2" s="4"/>
      <c r="F2" s="6" t="s">
        <v>467</v>
      </c>
      <c r="G2" s="231" t="s">
        <v>468</v>
      </c>
    </row>
    <row r="3" spans="1:57" ht="3" hidden="1" customHeight="1">
      <c r="A3" s="7"/>
      <c r="B3" s="8"/>
      <c r="C3" s="9"/>
      <c r="D3" s="9"/>
      <c r="E3" s="8"/>
      <c r="F3" s="10"/>
      <c r="G3" s="11"/>
    </row>
    <row r="4" spans="1:57" ht="12" customHeight="1">
      <c r="A4" s="12" t="s">
        <v>1</v>
      </c>
      <c r="B4" s="8"/>
      <c r="C4" s="9" t="s">
        <v>2</v>
      </c>
      <c r="D4" s="9"/>
      <c r="E4" s="8"/>
      <c r="F4" s="10" t="s">
        <v>3</v>
      </c>
      <c r="G4" s="13"/>
    </row>
    <row r="5" spans="1:57" ht="12.95" customHeight="1">
      <c r="A5" s="14"/>
      <c r="B5" s="15"/>
      <c r="C5" s="227" t="s">
        <v>464</v>
      </c>
      <c r="D5" s="16"/>
      <c r="E5" s="17"/>
      <c r="F5" s="10" t="s">
        <v>5</v>
      </c>
      <c r="G5" s="11"/>
    </row>
    <row r="6" spans="1:57" ht="12.95" customHeight="1">
      <c r="A6" s="12" t="s">
        <v>6</v>
      </c>
      <c r="B6" s="8"/>
      <c r="C6" s="9" t="s">
        <v>7</v>
      </c>
      <c r="D6" s="9"/>
      <c r="E6" s="8"/>
      <c r="F6" s="18" t="s">
        <v>8</v>
      </c>
      <c r="G6" s="19">
        <v>0</v>
      </c>
      <c r="O6" s="20"/>
    </row>
    <row r="7" spans="1:57" ht="12.95" customHeight="1">
      <c r="A7" s="21"/>
      <c r="B7" s="22"/>
      <c r="C7" s="23" t="s">
        <v>76</v>
      </c>
      <c r="D7" s="24"/>
      <c r="E7" s="24"/>
      <c r="F7" s="25" t="s">
        <v>9</v>
      </c>
      <c r="G7" s="19">
        <f>IF(PocetMJ=0,,ROUND((F30+F32)/PocetMJ,1))</f>
        <v>0</v>
      </c>
    </row>
    <row r="8" spans="1:57">
      <c r="A8" s="26" t="s">
        <v>10</v>
      </c>
      <c r="B8" s="10"/>
      <c r="C8" s="27" t="s">
        <v>462</v>
      </c>
      <c r="D8" s="27"/>
      <c r="E8" s="28"/>
      <c r="F8" s="29" t="s">
        <v>11</v>
      </c>
      <c r="G8" s="30"/>
      <c r="H8" s="31"/>
      <c r="I8" s="32"/>
    </row>
    <row r="9" spans="1:57">
      <c r="A9" s="26" t="s">
        <v>12</v>
      </c>
      <c r="B9" s="10"/>
      <c r="C9" s="27" t="str">
        <f>Projektant</f>
        <v>ing.Ivo ČECH</v>
      </c>
      <c r="D9" s="27"/>
      <c r="E9" s="28"/>
      <c r="F9" s="10"/>
      <c r="G9" s="33"/>
      <c r="H9" s="34"/>
    </row>
    <row r="10" spans="1:57">
      <c r="A10" s="26" t="s">
        <v>13</v>
      </c>
      <c r="B10" s="10"/>
      <c r="C10" s="27" t="s">
        <v>461</v>
      </c>
      <c r="D10" s="27"/>
      <c r="E10" s="27"/>
      <c r="F10" s="35"/>
      <c r="G10" s="36"/>
      <c r="H10" s="37"/>
    </row>
    <row r="11" spans="1:57" ht="13.5" customHeight="1">
      <c r="A11" s="26" t="s">
        <v>14</v>
      </c>
      <c r="B11" s="10"/>
      <c r="C11" s="27"/>
      <c r="D11" s="27"/>
      <c r="E11" s="27"/>
      <c r="F11" s="38" t="s">
        <v>15</v>
      </c>
      <c r="G11" s="39" t="s">
        <v>75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16</v>
      </c>
      <c r="B12" s="8"/>
      <c r="C12" s="42"/>
      <c r="D12" s="42"/>
      <c r="E12" s="42"/>
      <c r="F12" s="43" t="s">
        <v>17</v>
      </c>
      <c r="G12" s="44"/>
      <c r="H12" s="34"/>
    </row>
    <row r="13" spans="1:57" ht="28.5" customHeight="1" thickBot="1">
      <c r="A13" s="45" t="s">
        <v>18</v>
      </c>
      <c r="B13" s="46"/>
      <c r="C13" s="46"/>
      <c r="D13" s="46"/>
      <c r="E13" s="47"/>
      <c r="F13" s="47"/>
      <c r="G13" s="48"/>
      <c r="H13" s="34"/>
    </row>
    <row r="14" spans="1:57" ht="17.25" customHeight="1" thickBot="1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>
      <c r="A15" s="54"/>
      <c r="B15" s="55" t="s">
        <v>21</v>
      </c>
      <c r="C15" s="56">
        <f>HSV</f>
        <v>0</v>
      </c>
      <c r="D15" s="57" t="str">
        <f>Rekapitulace!A25</f>
        <v>Ztížené výrobní podmínky</v>
      </c>
      <c r="E15" s="58"/>
      <c r="F15" s="59"/>
      <c r="G15" s="56">
        <f>Rekapitulace!I25</f>
        <v>0</v>
      </c>
    </row>
    <row r="16" spans="1:57" ht="15.95" customHeight="1">
      <c r="A16" s="54" t="s">
        <v>22</v>
      </c>
      <c r="B16" s="55" t="s">
        <v>23</v>
      </c>
      <c r="C16" s="56">
        <f>PSV</f>
        <v>0</v>
      </c>
      <c r="D16" s="60" t="str">
        <f>Rekapitulace!A26</f>
        <v>Oborová přirážka</v>
      </c>
      <c r="E16" s="61"/>
      <c r="F16" s="62"/>
      <c r="G16" s="56">
        <f>Rekapitulace!I26</f>
        <v>0</v>
      </c>
    </row>
    <row r="17" spans="1:7" ht="15.95" customHeight="1">
      <c r="A17" s="54" t="s">
        <v>24</v>
      </c>
      <c r="B17" s="55" t="s">
        <v>25</v>
      </c>
      <c r="C17" s="56">
        <f>Mont</f>
        <v>0</v>
      </c>
      <c r="D17" s="60" t="str">
        <f>Rekapitulace!A27</f>
        <v>Přesun stavebních kapacit</v>
      </c>
      <c r="E17" s="61"/>
      <c r="F17" s="62"/>
      <c r="G17" s="56">
        <f>Rekapitulace!I27</f>
        <v>0</v>
      </c>
    </row>
    <row r="18" spans="1:7" ht="15.95" customHeight="1">
      <c r="A18" s="63" t="s">
        <v>26</v>
      </c>
      <c r="B18" s="64" t="s">
        <v>27</v>
      </c>
      <c r="C18" s="56">
        <f>Dodavka</f>
        <v>0</v>
      </c>
      <c r="D18" s="60" t="str">
        <f>Rekapitulace!A28</f>
        <v>Mimostaveništní doprava</v>
      </c>
      <c r="E18" s="61"/>
      <c r="F18" s="62"/>
      <c r="G18" s="56">
        <f>Rekapitulace!I28</f>
        <v>0</v>
      </c>
    </row>
    <row r="19" spans="1:7" ht="15.95" customHeight="1">
      <c r="A19" s="65" t="s">
        <v>28</v>
      </c>
      <c r="B19" s="55"/>
      <c r="C19" s="56">
        <f>SUM(C15:C18)</f>
        <v>0</v>
      </c>
      <c r="D19" s="66" t="str">
        <f>Rekapitulace!A29</f>
        <v>Zařízení staveniště</v>
      </c>
      <c r="E19" s="61"/>
      <c r="F19" s="62"/>
      <c r="G19" s="56">
        <f>Rekapitulace!I29</f>
        <v>0</v>
      </c>
    </row>
    <row r="20" spans="1:7" ht="15.95" customHeight="1">
      <c r="A20" s="65"/>
      <c r="B20" s="55"/>
      <c r="C20" s="56"/>
      <c r="D20" s="60" t="str">
        <f>Rekapitulace!A30</f>
        <v>Provoz investora</v>
      </c>
      <c r="E20" s="61"/>
      <c r="F20" s="62"/>
      <c r="G20" s="56">
        <f>Rekapitulace!I30</f>
        <v>0</v>
      </c>
    </row>
    <row r="21" spans="1:7" ht="15.95" customHeight="1">
      <c r="A21" s="65" t="s">
        <v>29</v>
      </c>
      <c r="B21" s="55"/>
      <c r="C21" s="56">
        <f>HZS</f>
        <v>0</v>
      </c>
      <c r="D21" s="60" t="str">
        <f>Rekapitulace!A31</f>
        <v>Kompletační činnost (IČD)</v>
      </c>
      <c r="E21" s="61"/>
      <c r="F21" s="62"/>
      <c r="G21" s="56">
        <f>Rekapitulace!I31</f>
        <v>0</v>
      </c>
    </row>
    <row r="22" spans="1:7" ht="15.95" customHeight="1">
      <c r="A22" s="67" t="s">
        <v>30</v>
      </c>
      <c r="B22" s="34"/>
      <c r="C22" s="56">
        <f>C19+C21</f>
        <v>0</v>
      </c>
      <c r="D22" s="60" t="s">
        <v>31</v>
      </c>
      <c r="E22" s="61"/>
      <c r="F22" s="62"/>
      <c r="G22" s="56">
        <f>G23-SUM(G15:G21)</f>
        <v>0</v>
      </c>
    </row>
    <row r="23" spans="1:7" ht="15.95" customHeight="1" thickBot="1">
      <c r="A23" s="68" t="s">
        <v>32</v>
      </c>
      <c r="B23" s="69"/>
      <c r="C23" s="70">
        <f>C22+G23</f>
        <v>0</v>
      </c>
      <c r="D23" s="71" t="s">
        <v>33</v>
      </c>
      <c r="E23" s="72"/>
      <c r="F23" s="73"/>
      <c r="G23" s="56">
        <f>VRN</f>
        <v>0</v>
      </c>
    </row>
    <row r="24" spans="1:7">
      <c r="A24" s="74" t="s">
        <v>34</v>
      </c>
      <c r="B24" s="75"/>
      <c r="C24" s="76"/>
      <c r="D24" s="75" t="s">
        <v>35</v>
      </c>
      <c r="E24" s="75"/>
      <c r="F24" s="77" t="s">
        <v>36</v>
      </c>
      <c r="G24" s="78"/>
    </row>
    <row r="25" spans="1:7">
      <c r="A25" s="67" t="s">
        <v>37</v>
      </c>
      <c r="B25" s="34"/>
      <c r="C25" s="79"/>
      <c r="D25" s="34" t="s">
        <v>37</v>
      </c>
      <c r="F25" s="80" t="s">
        <v>37</v>
      </c>
      <c r="G25" s="81"/>
    </row>
    <row r="26" spans="1:7" ht="37.5" customHeight="1">
      <c r="A26" s="67" t="s">
        <v>38</v>
      </c>
      <c r="B26" s="82"/>
      <c r="C26" s="79"/>
      <c r="D26" s="34" t="s">
        <v>38</v>
      </c>
      <c r="F26" s="80" t="s">
        <v>38</v>
      </c>
      <c r="G26" s="81"/>
    </row>
    <row r="27" spans="1:7">
      <c r="A27" s="67"/>
      <c r="B27" s="83"/>
      <c r="C27" s="79"/>
      <c r="D27" s="34"/>
      <c r="F27" s="80"/>
      <c r="G27" s="81"/>
    </row>
    <row r="28" spans="1:7">
      <c r="A28" s="67" t="s">
        <v>39</v>
      </c>
      <c r="B28" s="34"/>
      <c r="C28" s="79"/>
      <c r="D28" s="80" t="s">
        <v>40</v>
      </c>
      <c r="E28" s="79"/>
      <c r="F28" s="84" t="s">
        <v>40</v>
      </c>
      <c r="G28" s="81"/>
    </row>
    <row r="29" spans="1:7" ht="69" customHeight="1">
      <c r="A29" s="67"/>
      <c r="B29" s="34"/>
      <c r="C29" s="85"/>
      <c r="D29" s="86"/>
      <c r="E29" s="85"/>
      <c r="F29" s="34"/>
      <c r="G29" s="81"/>
    </row>
    <row r="30" spans="1:7">
      <c r="A30" s="87" t="s">
        <v>41</v>
      </c>
      <c r="B30" s="88"/>
      <c r="C30" s="89">
        <v>21</v>
      </c>
      <c r="D30" s="88" t="s">
        <v>42</v>
      </c>
      <c r="E30" s="90"/>
      <c r="F30" s="91">
        <f>ROUND(C23-F32,0)</f>
        <v>0</v>
      </c>
      <c r="G30" s="92"/>
    </row>
    <row r="31" spans="1:7">
      <c r="A31" s="87" t="s">
        <v>43</v>
      </c>
      <c r="B31" s="88"/>
      <c r="C31" s="89">
        <f>SazbaDPH1</f>
        <v>21</v>
      </c>
      <c r="D31" s="88" t="s">
        <v>44</v>
      </c>
      <c r="E31" s="90"/>
      <c r="F31" s="91">
        <f>ROUND(PRODUCT(F30,C31/100),1)</f>
        <v>0</v>
      </c>
      <c r="G31" s="92"/>
    </row>
    <row r="32" spans="1:7">
      <c r="A32" s="87" t="s">
        <v>41</v>
      </c>
      <c r="B32" s="88"/>
      <c r="C32" s="89">
        <v>0</v>
      </c>
      <c r="D32" s="88" t="s">
        <v>44</v>
      </c>
      <c r="E32" s="90"/>
      <c r="F32" s="91">
        <v>0</v>
      </c>
      <c r="G32" s="92"/>
    </row>
    <row r="33" spans="1:8">
      <c r="A33" s="87" t="s">
        <v>43</v>
      </c>
      <c r="B33" s="93"/>
      <c r="C33" s="94">
        <f>SazbaDPH2</f>
        <v>0</v>
      </c>
      <c r="D33" s="88" t="s">
        <v>44</v>
      </c>
      <c r="E33" s="62"/>
      <c r="F33" s="91">
        <f>ROUND(PRODUCT(F32,C33/100),1)</f>
        <v>0</v>
      </c>
      <c r="G33" s="92"/>
    </row>
    <row r="34" spans="1:8" s="100" customFormat="1" ht="19.5" customHeight="1" thickBot="1">
      <c r="A34" s="95" t="s">
        <v>45</v>
      </c>
      <c r="B34" s="96"/>
      <c r="C34" s="96"/>
      <c r="D34" s="96"/>
      <c r="E34" s="97"/>
      <c r="F34" s="98">
        <f>CEILING(SUM(F30:F33),IF(SUM(F30:F33)&gt;=0,1,-1))</f>
        <v>0</v>
      </c>
      <c r="G34" s="99"/>
    </row>
    <row r="36" spans="1:8">
      <c r="A36" s="101" t="s">
        <v>46</v>
      </c>
      <c r="B36" s="101"/>
      <c r="C36" s="101"/>
      <c r="D36" s="101"/>
      <c r="E36" s="101"/>
      <c r="F36" s="101"/>
      <c r="G36" s="101"/>
      <c r="H36" t="s">
        <v>4</v>
      </c>
    </row>
    <row r="37" spans="1:8" ht="14.25" customHeight="1">
      <c r="A37" s="101"/>
      <c r="B37" s="232" t="s">
        <v>469</v>
      </c>
      <c r="C37" s="232"/>
      <c r="D37" s="232"/>
      <c r="E37" s="232"/>
      <c r="F37" s="232"/>
      <c r="G37" s="232"/>
      <c r="H37" t="s">
        <v>4</v>
      </c>
    </row>
    <row r="38" spans="1:8" ht="12.75" customHeight="1">
      <c r="A38" s="102"/>
      <c r="B38" s="232"/>
      <c r="C38" s="232"/>
      <c r="D38" s="232"/>
      <c r="E38" s="232"/>
      <c r="F38" s="232"/>
      <c r="G38" s="232"/>
      <c r="H38" t="s">
        <v>4</v>
      </c>
    </row>
    <row r="39" spans="1:8">
      <c r="A39" s="102"/>
      <c r="B39" s="232"/>
      <c r="C39" s="232"/>
      <c r="D39" s="232"/>
      <c r="E39" s="232"/>
      <c r="F39" s="232"/>
      <c r="G39" s="232"/>
      <c r="H39" t="s">
        <v>4</v>
      </c>
    </row>
    <row r="40" spans="1:8">
      <c r="A40" s="102"/>
      <c r="B40" s="232"/>
      <c r="C40" s="232"/>
      <c r="D40" s="232"/>
      <c r="E40" s="232"/>
      <c r="F40" s="232"/>
      <c r="G40" s="232"/>
      <c r="H40" t="s">
        <v>4</v>
      </c>
    </row>
    <row r="41" spans="1:8">
      <c r="A41" s="102"/>
      <c r="B41" s="232"/>
      <c r="C41" s="232"/>
      <c r="D41" s="232"/>
      <c r="E41" s="232"/>
      <c r="F41" s="232"/>
      <c r="G41" s="232"/>
      <c r="H41" t="s">
        <v>4</v>
      </c>
    </row>
    <row r="42" spans="1:8">
      <c r="A42" s="102"/>
      <c r="B42" s="232"/>
      <c r="C42" s="232"/>
      <c r="D42" s="232"/>
      <c r="E42" s="232"/>
      <c r="F42" s="232"/>
      <c r="G42" s="232"/>
      <c r="H42" t="s">
        <v>4</v>
      </c>
    </row>
    <row r="43" spans="1:8">
      <c r="A43" s="102"/>
      <c r="B43" s="232"/>
      <c r="C43" s="232"/>
      <c r="D43" s="232"/>
      <c r="E43" s="232"/>
      <c r="F43" s="232"/>
      <c r="G43" s="232"/>
      <c r="H43" t="s">
        <v>4</v>
      </c>
    </row>
    <row r="44" spans="1:8">
      <c r="A44" s="102"/>
      <c r="B44" s="232"/>
      <c r="C44" s="232"/>
      <c r="D44" s="232"/>
      <c r="E44" s="232"/>
      <c r="F44" s="232"/>
      <c r="G44" s="232"/>
      <c r="H44" t="s">
        <v>4</v>
      </c>
    </row>
    <row r="45" spans="1:8" ht="0.75" customHeight="1">
      <c r="A45" s="102"/>
      <c r="B45" s="232"/>
      <c r="C45" s="232"/>
      <c r="D45" s="232"/>
      <c r="E45" s="232"/>
      <c r="F45" s="232"/>
      <c r="G45" s="232"/>
      <c r="H45" t="s">
        <v>4</v>
      </c>
    </row>
    <row r="46" spans="1:8">
      <c r="B46" s="103"/>
      <c r="C46" s="103"/>
      <c r="D46" s="103"/>
      <c r="E46" s="103"/>
      <c r="F46" s="103"/>
      <c r="G46" s="103"/>
    </row>
    <row r="47" spans="1:8">
      <c r="B47" s="103"/>
      <c r="C47" s="103"/>
      <c r="D47" s="103"/>
      <c r="E47" s="103"/>
      <c r="F47" s="103"/>
      <c r="G47" s="103"/>
    </row>
    <row r="48" spans="1:8">
      <c r="B48" s="103"/>
      <c r="C48" s="103"/>
      <c r="D48" s="103"/>
      <c r="E48" s="103"/>
      <c r="F48" s="103"/>
      <c r="G48" s="103"/>
    </row>
    <row r="49" spans="2:7">
      <c r="B49" s="103"/>
      <c r="C49" s="103"/>
      <c r="D49" s="103"/>
      <c r="E49" s="103"/>
      <c r="F49" s="103"/>
      <c r="G49" s="103"/>
    </row>
    <row r="50" spans="2:7">
      <c r="B50" s="103"/>
      <c r="C50" s="103"/>
      <c r="D50" s="103"/>
      <c r="E50" s="103"/>
      <c r="F50" s="103"/>
      <c r="G50" s="103"/>
    </row>
    <row r="51" spans="2:7">
      <c r="B51" s="103"/>
      <c r="C51" s="103"/>
      <c r="D51" s="103"/>
      <c r="E51" s="103"/>
      <c r="F51" s="103"/>
      <c r="G51" s="103"/>
    </row>
    <row r="52" spans="2:7">
      <c r="B52" s="103"/>
      <c r="C52" s="103"/>
      <c r="D52" s="103"/>
      <c r="E52" s="103"/>
      <c r="F52" s="103"/>
      <c r="G52" s="103"/>
    </row>
    <row r="53" spans="2:7">
      <c r="B53" s="103"/>
      <c r="C53" s="103"/>
      <c r="D53" s="103"/>
      <c r="E53" s="103"/>
      <c r="F53" s="103"/>
      <c r="G53" s="103"/>
    </row>
    <row r="54" spans="2:7">
      <c r="B54" s="103"/>
      <c r="C54" s="103"/>
      <c r="D54" s="103"/>
      <c r="E54" s="103"/>
      <c r="F54" s="103"/>
      <c r="G54" s="103"/>
    </row>
    <row r="55" spans="2:7">
      <c r="B55" s="103"/>
      <c r="C55" s="103"/>
      <c r="D55" s="103"/>
      <c r="E55" s="103"/>
      <c r="F55" s="103"/>
      <c r="G55" s="103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4"/>
  <sheetViews>
    <sheetView workbookViewId="0">
      <selection activeCell="F39" sqref="F3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4" t="s">
        <v>47</v>
      </c>
      <c r="B1" s="105"/>
      <c r="C1" s="106" t="str">
        <f>CONCATENATE(cislostavby," ",nazevstavby)</f>
        <v xml:space="preserve"> Rekonstrukce kotelny U Cukrovaru 1,Opava</v>
      </c>
      <c r="D1" s="107"/>
      <c r="E1" s="108"/>
      <c r="F1" s="107"/>
      <c r="G1" s="109" t="s">
        <v>48</v>
      </c>
      <c r="H1" s="110"/>
      <c r="I1" s="111"/>
    </row>
    <row r="2" spans="1:9" ht="13.5" thickBot="1">
      <c r="A2" s="112" t="s">
        <v>49</v>
      </c>
      <c r="B2" s="113"/>
      <c r="C2" s="114" t="str">
        <f>CONCATENATE(cisloobjektu," ",nazevobjektu)</f>
        <v xml:space="preserve"> Bytový dům U Cukrovaru 1-rekonstrukce kotelny</v>
      </c>
      <c r="D2" s="115"/>
      <c r="E2" s="116"/>
      <c r="F2" s="115"/>
      <c r="G2" s="228" t="s">
        <v>77</v>
      </c>
      <c r="H2" s="229"/>
      <c r="I2" s="230"/>
    </row>
    <row r="3" spans="1:9" ht="13.5" thickTop="1">
      <c r="F3" s="34"/>
    </row>
    <row r="4" spans="1:9" ht="19.5" customHeight="1">
      <c r="A4" s="117" t="s">
        <v>50</v>
      </c>
      <c r="B4" s="118"/>
      <c r="C4" s="118"/>
      <c r="D4" s="118"/>
      <c r="E4" s="119"/>
      <c r="F4" s="118"/>
      <c r="G4" s="118"/>
      <c r="H4" s="118"/>
      <c r="I4" s="118"/>
    </row>
    <row r="5" spans="1:9" ht="13.5" thickBot="1"/>
    <row r="6" spans="1:9" s="34" customFormat="1" ht="13.5" thickBot="1">
      <c r="A6" s="120"/>
      <c r="B6" s="121" t="s">
        <v>51</v>
      </c>
      <c r="C6" s="121"/>
      <c r="D6" s="122"/>
      <c r="E6" s="123" t="s">
        <v>52</v>
      </c>
      <c r="F6" s="124" t="s">
        <v>53</v>
      </c>
      <c r="G6" s="124" t="s">
        <v>54</v>
      </c>
      <c r="H6" s="124" t="s">
        <v>55</v>
      </c>
      <c r="I6" s="125" t="s">
        <v>29</v>
      </c>
    </row>
    <row r="7" spans="1:9" s="34" customFormat="1">
      <c r="A7" s="223" t="str">
        <f>Položky!B7</f>
        <v>700</v>
      </c>
      <c r="B7" s="126" t="str">
        <f>Položky!C7</f>
        <v>Demontáže</v>
      </c>
      <c r="D7" s="127"/>
      <c r="E7" s="224">
        <f>Položky!BA36</f>
        <v>0</v>
      </c>
      <c r="F7" s="225">
        <f>Položky!BB36</f>
        <v>0</v>
      </c>
      <c r="G7" s="225">
        <f>Položky!BC36</f>
        <v>0</v>
      </c>
      <c r="H7" s="225">
        <f>Položky!BD36</f>
        <v>0</v>
      </c>
      <c r="I7" s="226">
        <f>Položky!BE36</f>
        <v>0</v>
      </c>
    </row>
    <row r="8" spans="1:9" s="34" customFormat="1">
      <c r="A8" s="223" t="str">
        <f>Položky!B37</f>
        <v>713</v>
      </c>
      <c r="B8" s="126" t="str">
        <f>Položky!C37</f>
        <v>Izolace tepelné</v>
      </c>
      <c r="D8" s="127"/>
      <c r="E8" s="224">
        <f>Položky!BA58</f>
        <v>0</v>
      </c>
      <c r="F8" s="225">
        <f>Položky!BB58</f>
        <v>0</v>
      </c>
      <c r="G8" s="225">
        <f>Položky!BC58</f>
        <v>0</v>
      </c>
      <c r="H8" s="225">
        <f>Položky!BD58</f>
        <v>0</v>
      </c>
      <c r="I8" s="226">
        <f>Položky!BE58</f>
        <v>0</v>
      </c>
    </row>
    <row r="9" spans="1:9" s="34" customFormat="1">
      <c r="A9" s="223" t="str">
        <f>Položky!B59</f>
        <v>721</v>
      </c>
      <c r="B9" s="126" t="str">
        <f>Položky!C59</f>
        <v>Vnitřní kanalizace</v>
      </c>
      <c r="D9" s="127"/>
      <c r="E9" s="224">
        <f>Položky!BA67</f>
        <v>0</v>
      </c>
      <c r="F9" s="225">
        <f>Položky!BB67</f>
        <v>0</v>
      </c>
      <c r="G9" s="225">
        <f>Položky!BC67</f>
        <v>0</v>
      </c>
      <c r="H9" s="225">
        <f>Položky!BD67</f>
        <v>0</v>
      </c>
      <c r="I9" s="226">
        <f>Položky!BE67</f>
        <v>0</v>
      </c>
    </row>
    <row r="10" spans="1:9" s="34" customFormat="1">
      <c r="A10" s="223" t="str">
        <f>Položky!B68</f>
        <v>722</v>
      </c>
      <c r="B10" s="126" t="str">
        <f>Položky!C68</f>
        <v>Vnitřní vodovod</v>
      </c>
      <c r="D10" s="127"/>
      <c r="E10" s="224">
        <f>Položky!BA84</f>
        <v>0</v>
      </c>
      <c r="F10" s="225">
        <f>Položky!BB84</f>
        <v>0</v>
      </c>
      <c r="G10" s="225">
        <f>Položky!BC84</f>
        <v>0</v>
      </c>
      <c r="H10" s="225">
        <f>Položky!BD84</f>
        <v>0</v>
      </c>
      <c r="I10" s="226">
        <f>Položky!BE84</f>
        <v>0</v>
      </c>
    </row>
    <row r="11" spans="1:9" s="34" customFormat="1">
      <c r="A11" s="223" t="str">
        <f>Položky!B85</f>
        <v>728</v>
      </c>
      <c r="B11" s="126" t="str">
        <f>Položky!C85</f>
        <v>Vzduchotechnika</v>
      </c>
      <c r="D11" s="127"/>
      <c r="E11" s="224">
        <f>Položky!BA98</f>
        <v>0</v>
      </c>
      <c r="F11" s="225">
        <f>Položky!BB98</f>
        <v>0</v>
      </c>
      <c r="G11" s="225">
        <f>Položky!BC98</f>
        <v>0</v>
      </c>
      <c r="H11" s="225">
        <f>Položky!BD98</f>
        <v>0</v>
      </c>
      <c r="I11" s="226">
        <f>Položky!BE98</f>
        <v>0</v>
      </c>
    </row>
    <row r="12" spans="1:9" s="34" customFormat="1">
      <c r="A12" s="223" t="str">
        <f>Položky!B99</f>
        <v>731</v>
      </c>
      <c r="B12" s="126" t="str">
        <f>Položky!C99</f>
        <v>Kotelny</v>
      </c>
      <c r="D12" s="127"/>
      <c r="E12" s="224">
        <f>Položky!BA182</f>
        <v>0</v>
      </c>
      <c r="F12" s="225">
        <f>Položky!BB182</f>
        <v>0</v>
      </c>
      <c r="G12" s="225">
        <f>Položky!BC182</f>
        <v>0</v>
      </c>
      <c r="H12" s="225">
        <f>Položky!BD182</f>
        <v>0</v>
      </c>
      <c r="I12" s="226">
        <f>Položky!BE182</f>
        <v>0</v>
      </c>
    </row>
    <row r="13" spans="1:9" s="34" customFormat="1">
      <c r="A13" s="223" t="str">
        <f>Položky!B183</f>
        <v>732</v>
      </c>
      <c r="B13" s="126" t="str">
        <f>Položky!C183</f>
        <v>Strojovny</v>
      </c>
      <c r="D13" s="127"/>
      <c r="E13" s="224">
        <f>Položky!BA250</f>
        <v>0</v>
      </c>
      <c r="F13" s="225">
        <f>Položky!BB250</f>
        <v>0</v>
      </c>
      <c r="G13" s="225">
        <f>Položky!BC250</f>
        <v>0</v>
      </c>
      <c r="H13" s="225">
        <f>Položky!BD250</f>
        <v>0</v>
      </c>
      <c r="I13" s="226">
        <f>Položky!BE250</f>
        <v>0</v>
      </c>
    </row>
    <row r="14" spans="1:9" s="34" customFormat="1">
      <c r="A14" s="223" t="str">
        <f>Položky!B251</f>
        <v>733</v>
      </c>
      <c r="B14" s="126" t="str">
        <f>Položky!C251</f>
        <v>Rozvod potrubí</v>
      </c>
      <c r="D14" s="127"/>
      <c r="E14" s="224">
        <f>Položky!BA265</f>
        <v>0</v>
      </c>
      <c r="F14" s="225">
        <f>Položky!BB265</f>
        <v>0</v>
      </c>
      <c r="G14" s="225">
        <f>Položky!BC265</f>
        <v>0</v>
      </c>
      <c r="H14" s="225">
        <f>Položky!BD265</f>
        <v>0</v>
      </c>
      <c r="I14" s="226">
        <f>Položky!BE265</f>
        <v>0</v>
      </c>
    </row>
    <row r="15" spans="1:9" s="34" customFormat="1">
      <c r="A15" s="223" t="str">
        <f>Položky!B266</f>
        <v>734</v>
      </c>
      <c r="B15" s="126" t="str">
        <f>Položky!C266</f>
        <v>Armatury</v>
      </c>
      <c r="D15" s="127"/>
      <c r="E15" s="224">
        <f>Položky!BA329</f>
        <v>0</v>
      </c>
      <c r="F15" s="225">
        <f>Položky!BB329</f>
        <v>0</v>
      </c>
      <c r="G15" s="225">
        <f>Položky!BC329</f>
        <v>0</v>
      </c>
      <c r="H15" s="225">
        <f>Položky!BD329</f>
        <v>0</v>
      </c>
      <c r="I15" s="226">
        <f>Položky!BE329</f>
        <v>0</v>
      </c>
    </row>
    <row r="16" spans="1:9" s="34" customFormat="1">
      <c r="A16" s="223" t="str">
        <f>Položky!B330</f>
        <v>767</v>
      </c>
      <c r="B16" s="126" t="str">
        <f>Položky!C330</f>
        <v>Konstrukce zámečnické</v>
      </c>
      <c r="D16" s="127"/>
      <c r="E16" s="224">
        <f>Položky!BA335</f>
        <v>0</v>
      </c>
      <c r="F16" s="225">
        <f>Položky!BB335</f>
        <v>0</v>
      </c>
      <c r="G16" s="225">
        <f>Položky!BC335</f>
        <v>0</v>
      </c>
      <c r="H16" s="225">
        <f>Položky!BD335</f>
        <v>0</v>
      </c>
      <c r="I16" s="226">
        <f>Položky!BE335</f>
        <v>0</v>
      </c>
    </row>
    <row r="17" spans="1:57" s="34" customFormat="1">
      <c r="A17" s="223" t="str">
        <f>Položky!B336</f>
        <v>783</v>
      </c>
      <c r="B17" s="126" t="str">
        <f>Položky!C336</f>
        <v>Nátěry</v>
      </c>
      <c r="D17" s="127"/>
      <c r="E17" s="224">
        <f>Položky!BA345</f>
        <v>0</v>
      </c>
      <c r="F17" s="225">
        <f>Položky!BB345</f>
        <v>0</v>
      </c>
      <c r="G17" s="225">
        <f>Položky!BC345</f>
        <v>0</v>
      </c>
      <c r="H17" s="225">
        <f>Položky!BD345</f>
        <v>0</v>
      </c>
      <c r="I17" s="226">
        <f>Položky!BE345</f>
        <v>0</v>
      </c>
    </row>
    <row r="18" spans="1:57" s="34" customFormat="1">
      <c r="A18" s="223" t="str">
        <f>Položky!B346</f>
        <v>798</v>
      </c>
      <c r="B18" s="126" t="str">
        <f>Položky!C346</f>
        <v>Stavební výpomoce</v>
      </c>
      <c r="D18" s="127"/>
      <c r="E18" s="224">
        <f>Položky!BA376</f>
        <v>0</v>
      </c>
      <c r="F18" s="225">
        <f>Položky!BB376</f>
        <v>0</v>
      </c>
      <c r="G18" s="225">
        <f>Položky!BC376</f>
        <v>0</v>
      </c>
      <c r="H18" s="225">
        <f>Položky!BD376</f>
        <v>0</v>
      </c>
      <c r="I18" s="226">
        <f>Položky!BE376</f>
        <v>0</v>
      </c>
    </row>
    <row r="19" spans="1:57" s="34" customFormat="1" ht="13.5" thickBot="1">
      <c r="A19" s="223" t="str">
        <f>Položky!B377</f>
        <v>799</v>
      </c>
      <c r="B19" s="126" t="str">
        <f>Položky!C377</f>
        <v>Ostatní</v>
      </c>
      <c r="D19" s="127"/>
      <c r="E19" s="224">
        <f>Položky!BA392</f>
        <v>0</v>
      </c>
      <c r="F19" s="225">
        <f>Položky!BB392</f>
        <v>0</v>
      </c>
      <c r="G19" s="225">
        <f>Položky!BC392</f>
        <v>0</v>
      </c>
      <c r="H19" s="225">
        <f>Položky!BD392</f>
        <v>0</v>
      </c>
      <c r="I19" s="226">
        <f>Položky!BE392</f>
        <v>0</v>
      </c>
    </row>
    <row r="20" spans="1:57" s="134" customFormat="1" ht="13.5" thickBot="1">
      <c r="A20" s="128"/>
      <c r="B20" s="129" t="s">
        <v>56</v>
      </c>
      <c r="C20" s="129"/>
      <c r="D20" s="130"/>
      <c r="E20" s="131">
        <f>SUM(E7:E19)</f>
        <v>0</v>
      </c>
      <c r="F20" s="132">
        <f>SUM(F7:F19)</f>
        <v>0</v>
      </c>
      <c r="G20" s="132">
        <f>SUM(G7:G19)</f>
        <v>0</v>
      </c>
      <c r="H20" s="132">
        <f>SUM(H7:H19)</f>
        <v>0</v>
      </c>
      <c r="I20" s="133">
        <f>SUM(I7:I19)</f>
        <v>0</v>
      </c>
    </row>
    <row r="21" spans="1:57">
      <c r="A21" s="34"/>
      <c r="B21" s="34"/>
      <c r="C21" s="34"/>
      <c r="D21" s="34"/>
      <c r="E21" s="34"/>
      <c r="F21" s="34"/>
      <c r="G21" s="34"/>
      <c r="H21" s="34"/>
      <c r="I21" s="34"/>
    </row>
    <row r="22" spans="1:57" ht="19.5" customHeight="1">
      <c r="A22" s="118" t="s">
        <v>57</v>
      </c>
      <c r="B22" s="118"/>
      <c r="C22" s="118"/>
      <c r="D22" s="118"/>
      <c r="E22" s="118"/>
      <c r="F22" s="118"/>
      <c r="G22" s="135"/>
      <c r="H22" s="118"/>
      <c r="I22" s="118"/>
      <c r="BA22" s="40"/>
      <c r="BB22" s="40"/>
      <c r="BC22" s="40"/>
      <c r="BD22" s="40"/>
      <c r="BE22" s="40"/>
    </row>
    <row r="23" spans="1:57" ht="13.5" thickBot="1"/>
    <row r="24" spans="1:57">
      <c r="A24" s="74" t="s">
        <v>58</v>
      </c>
      <c r="B24" s="75"/>
      <c r="C24" s="75"/>
      <c r="D24" s="136"/>
      <c r="E24" s="137" t="s">
        <v>59</v>
      </c>
      <c r="F24" s="138" t="s">
        <v>60</v>
      </c>
      <c r="G24" s="139" t="s">
        <v>61</v>
      </c>
      <c r="H24" s="140"/>
      <c r="I24" s="141" t="s">
        <v>59</v>
      </c>
    </row>
    <row r="25" spans="1:57">
      <c r="A25" s="142" t="s">
        <v>453</v>
      </c>
      <c r="B25" s="143"/>
      <c r="C25" s="143"/>
      <c r="D25" s="144"/>
      <c r="E25" s="145">
        <v>0</v>
      </c>
      <c r="F25" s="146">
        <v>0</v>
      </c>
      <c r="G25" s="147">
        <f>CHOOSE(BA25+1,HSV+PSV,HSV+PSV+Mont,HSV+PSV+Dodavka+Mont,HSV,PSV,Mont,Dodavka,Mont+Dodavka,0)</f>
        <v>0</v>
      </c>
      <c r="H25" s="148"/>
      <c r="I25" s="149">
        <f>E25+F25*G25/100</f>
        <v>0</v>
      </c>
      <c r="BA25">
        <v>0</v>
      </c>
    </row>
    <row r="26" spans="1:57">
      <c r="A26" s="142" t="s">
        <v>454</v>
      </c>
      <c r="B26" s="143"/>
      <c r="C26" s="143"/>
      <c r="D26" s="144"/>
      <c r="E26" s="145">
        <v>0</v>
      </c>
      <c r="F26" s="146">
        <v>0</v>
      </c>
      <c r="G26" s="147">
        <f>CHOOSE(BA26+1,HSV+PSV,HSV+PSV+Mont,HSV+PSV+Dodavka+Mont,HSV,PSV,Mont,Dodavka,Mont+Dodavka,0)</f>
        <v>0</v>
      </c>
      <c r="H26" s="148"/>
      <c r="I26" s="149">
        <f>E26+F26*G26/100</f>
        <v>0</v>
      </c>
      <c r="BA26">
        <v>0</v>
      </c>
    </row>
    <row r="27" spans="1:57">
      <c r="A27" s="142" t="s">
        <v>455</v>
      </c>
      <c r="B27" s="143"/>
      <c r="C27" s="143"/>
      <c r="D27" s="144"/>
      <c r="E27" s="145">
        <v>0</v>
      </c>
      <c r="F27" s="146">
        <v>0</v>
      </c>
      <c r="G27" s="147">
        <f>CHOOSE(BA27+1,HSV+PSV,HSV+PSV+Mont,HSV+PSV+Dodavka+Mont,HSV,PSV,Mont,Dodavka,Mont+Dodavka,0)</f>
        <v>0</v>
      </c>
      <c r="H27" s="148"/>
      <c r="I27" s="149">
        <f>E27+F27*G27/100</f>
        <v>0</v>
      </c>
      <c r="BA27">
        <v>0</v>
      </c>
    </row>
    <row r="28" spans="1:57">
      <c r="A28" s="142" t="s">
        <v>456</v>
      </c>
      <c r="B28" s="143"/>
      <c r="C28" s="143"/>
      <c r="D28" s="144"/>
      <c r="E28" s="145">
        <v>0</v>
      </c>
      <c r="F28" s="146">
        <v>3</v>
      </c>
      <c r="G28" s="147">
        <f>CHOOSE(BA28+1,HSV+PSV,HSV+PSV+Mont,HSV+PSV+Dodavka+Mont,HSV,PSV,Mont,Dodavka,Mont+Dodavka,0)</f>
        <v>0</v>
      </c>
      <c r="H28" s="148"/>
      <c r="I28" s="149">
        <f>E28+F28*G28/100</f>
        <v>0</v>
      </c>
      <c r="BA28">
        <v>0</v>
      </c>
    </row>
    <row r="29" spans="1:57">
      <c r="A29" s="142" t="s">
        <v>457</v>
      </c>
      <c r="B29" s="143"/>
      <c r="C29" s="143"/>
      <c r="D29" s="144"/>
      <c r="E29" s="145">
        <v>0</v>
      </c>
      <c r="F29" s="146">
        <v>0</v>
      </c>
      <c r="G29" s="147">
        <f>CHOOSE(BA29+1,HSV+PSV,HSV+PSV+Mont,HSV+PSV+Dodavka+Mont,HSV,PSV,Mont,Dodavka,Mont+Dodavka,0)</f>
        <v>0</v>
      </c>
      <c r="H29" s="148"/>
      <c r="I29" s="149">
        <f>E29+F29*G29/100</f>
        <v>0</v>
      </c>
      <c r="BA29">
        <v>1</v>
      </c>
    </row>
    <row r="30" spans="1:57">
      <c r="A30" s="142" t="s">
        <v>458</v>
      </c>
      <c r="B30" s="143"/>
      <c r="C30" s="143"/>
      <c r="D30" s="144"/>
      <c r="E30" s="145">
        <v>0</v>
      </c>
      <c r="F30" s="146">
        <v>0</v>
      </c>
      <c r="G30" s="147">
        <f>CHOOSE(BA30+1,HSV+PSV,HSV+PSV+Mont,HSV+PSV+Dodavka+Mont,HSV,PSV,Mont,Dodavka,Mont+Dodavka,0)</f>
        <v>0</v>
      </c>
      <c r="H30" s="148"/>
      <c r="I30" s="149">
        <f>E30+F30*G30/100</f>
        <v>0</v>
      </c>
      <c r="BA30">
        <v>1</v>
      </c>
    </row>
    <row r="31" spans="1:57">
      <c r="A31" s="142" t="s">
        <v>459</v>
      </c>
      <c r="B31" s="143"/>
      <c r="C31" s="143"/>
      <c r="D31" s="144"/>
      <c r="E31" s="145">
        <v>0</v>
      </c>
      <c r="F31" s="146">
        <v>0</v>
      </c>
      <c r="G31" s="147">
        <f>CHOOSE(BA31+1,HSV+PSV,HSV+PSV+Mont,HSV+PSV+Dodavka+Mont,HSV,PSV,Mont,Dodavka,Mont+Dodavka,0)</f>
        <v>0</v>
      </c>
      <c r="H31" s="148"/>
      <c r="I31" s="149">
        <f>E31+F31*G31/100</f>
        <v>0</v>
      </c>
      <c r="BA31">
        <v>2</v>
      </c>
    </row>
    <row r="32" spans="1:57">
      <c r="A32" s="142" t="s">
        <v>460</v>
      </c>
      <c r="B32" s="143"/>
      <c r="C32" s="143"/>
      <c r="D32" s="144"/>
      <c r="E32" s="145">
        <v>0</v>
      </c>
      <c r="F32" s="146">
        <v>8</v>
      </c>
      <c r="G32" s="147">
        <f>CHOOSE(BA32+1,HSV+PSV,HSV+PSV+Mont,HSV+PSV+Dodavka+Mont,HSV,PSV,Mont,Dodavka,Mont+Dodavka,0)</f>
        <v>0</v>
      </c>
      <c r="H32" s="148"/>
      <c r="I32" s="149">
        <f>E32+F32*G32/100</f>
        <v>0</v>
      </c>
      <c r="BA32">
        <v>2</v>
      </c>
    </row>
    <row r="33" spans="1:9" ht="13.5" thickBot="1">
      <c r="A33" s="150"/>
      <c r="B33" s="151" t="s">
        <v>62</v>
      </c>
      <c r="C33" s="152"/>
      <c r="D33" s="153"/>
      <c r="E33" s="154"/>
      <c r="F33" s="155"/>
      <c r="G33" s="155"/>
      <c r="H33" s="156">
        <f>SUM(I25:I32)</f>
        <v>0</v>
      </c>
      <c r="I33" s="157"/>
    </row>
    <row r="35" spans="1:9">
      <c r="B35" s="134"/>
      <c r="F35" s="158"/>
      <c r="G35" s="159"/>
      <c r="H35" s="159"/>
      <c r="I35" s="160"/>
    </row>
    <row r="36" spans="1:9">
      <c r="F36" s="158"/>
      <c r="G36" s="159"/>
      <c r="H36" s="159"/>
      <c r="I36" s="160"/>
    </row>
    <row r="37" spans="1:9">
      <c r="F37" s="158"/>
      <c r="G37" s="159"/>
      <c r="H37" s="159"/>
      <c r="I37" s="160"/>
    </row>
    <row r="38" spans="1:9">
      <c r="F38" s="158"/>
      <c r="G38" s="159"/>
      <c r="H38" s="159"/>
      <c r="I38" s="160"/>
    </row>
    <row r="39" spans="1:9">
      <c r="F39" s="158"/>
      <c r="G39" s="159"/>
      <c r="H39" s="159"/>
      <c r="I39" s="160"/>
    </row>
    <row r="40" spans="1:9">
      <c r="F40" s="158"/>
      <c r="G40" s="159"/>
      <c r="H40" s="159"/>
      <c r="I40" s="160"/>
    </row>
    <row r="41" spans="1:9">
      <c r="F41" s="158"/>
      <c r="G41" s="159"/>
      <c r="H41" s="159"/>
      <c r="I41" s="160"/>
    </row>
    <row r="42" spans="1:9">
      <c r="F42" s="158"/>
      <c r="G42" s="159"/>
      <c r="H42" s="159"/>
      <c r="I42" s="160"/>
    </row>
    <row r="43" spans="1:9">
      <c r="F43" s="158"/>
      <c r="G43" s="159"/>
      <c r="H43" s="159"/>
      <c r="I43" s="160"/>
    </row>
    <row r="44" spans="1:9">
      <c r="F44" s="158"/>
      <c r="G44" s="159"/>
      <c r="H44" s="159"/>
      <c r="I44" s="160"/>
    </row>
    <row r="45" spans="1:9">
      <c r="F45" s="158"/>
      <c r="G45" s="159"/>
      <c r="H45" s="159"/>
      <c r="I45" s="160"/>
    </row>
    <row r="46" spans="1:9">
      <c r="F46" s="158"/>
      <c r="G46" s="159"/>
      <c r="H46" s="159"/>
      <c r="I46" s="160"/>
    </row>
    <row r="47" spans="1:9">
      <c r="F47" s="158"/>
      <c r="G47" s="159"/>
      <c r="H47" s="159"/>
      <c r="I47" s="160"/>
    </row>
    <row r="48" spans="1:9">
      <c r="F48" s="158"/>
      <c r="G48" s="159"/>
      <c r="H48" s="159"/>
      <c r="I48" s="160"/>
    </row>
    <row r="49" spans="6:9">
      <c r="F49" s="158"/>
      <c r="G49" s="159"/>
      <c r="H49" s="159"/>
      <c r="I49" s="160"/>
    </row>
    <row r="50" spans="6:9">
      <c r="F50" s="158"/>
      <c r="G50" s="159"/>
      <c r="H50" s="159"/>
      <c r="I50" s="160"/>
    </row>
    <row r="51" spans="6:9">
      <c r="F51" s="158"/>
      <c r="G51" s="159"/>
      <c r="H51" s="159"/>
      <c r="I51" s="160"/>
    </row>
    <row r="52" spans="6:9">
      <c r="F52" s="158"/>
      <c r="G52" s="159"/>
      <c r="H52" s="159"/>
      <c r="I52" s="160"/>
    </row>
    <row r="53" spans="6:9">
      <c r="F53" s="158"/>
      <c r="G53" s="159"/>
      <c r="H53" s="159"/>
      <c r="I53" s="160"/>
    </row>
    <row r="54" spans="6:9">
      <c r="F54" s="158"/>
      <c r="G54" s="159"/>
      <c r="H54" s="159"/>
      <c r="I54" s="160"/>
    </row>
    <row r="55" spans="6:9">
      <c r="F55" s="158"/>
      <c r="G55" s="159"/>
      <c r="H55" s="159"/>
      <c r="I55" s="160"/>
    </row>
    <row r="56" spans="6:9">
      <c r="F56" s="158"/>
      <c r="G56" s="159"/>
      <c r="H56" s="159"/>
      <c r="I56" s="160"/>
    </row>
    <row r="57" spans="6:9">
      <c r="F57" s="158"/>
      <c r="G57" s="159"/>
      <c r="H57" s="159"/>
      <c r="I57" s="160"/>
    </row>
    <row r="58" spans="6:9">
      <c r="F58" s="158"/>
      <c r="G58" s="159"/>
      <c r="H58" s="159"/>
      <c r="I58" s="160"/>
    </row>
    <row r="59" spans="6:9">
      <c r="F59" s="158"/>
      <c r="G59" s="159"/>
      <c r="H59" s="159"/>
      <c r="I59" s="160"/>
    </row>
    <row r="60" spans="6:9">
      <c r="F60" s="158"/>
      <c r="G60" s="159"/>
      <c r="H60" s="159"/>
      <c r="I60" s="160"/>
    </row>
    <row r="61" spans="6:9">
      <c r="F61" s="158"/>
      <c r="G61" s="159"/>
      <c r="H61" s="159"/>
      <c r="I61" s="160"/>
    </row>
    <row r="62" spans="6:9">
      <c r="F62" s="158"/>
      <c r="G62" s="159"/>
      <c r="H62" s="159"/>
      <c r="I62" s="160"/>
    </row>
    <row r="63" spans="6:9">
      <c r="F63" s="158"/>
      <c r="G63" s="159"/>
      <c r="H63" s="159"/>
      <c r="I63" s="160"/>
    </row>
    <row r="64" spans="6:9">
      <c r="F64" s="158"/>
      <c r="G64" s="159"/>
      <c r="H64" s="159"/>
      <c r="I64" s="160"/>
    </row>
    <row r="65" spans="6:9">
      <c r="F65" s="158"/>
      <c r="G65" s="159"/>
      <c r="H65" s="159"/>
      <c r="I65" s="160"/>
    </row>
    <row r="66" spans="6:9">
      <c r="F66" s="158"/>
      <c r="G66" s="159"/>
      <c r="H66" s="159"/>
      <c r="I66" s="160"/>
    </row>
    <row r="67" spans="6:9">
      <c r="F67" s="158"/>
      <c r="G67" s="159"/>
      <c r="H67" s="159"/>
      <c r="I67" s="160"/>
    </row>
    <row r="68" spans="6:9">
      <c r="F68" s="158"/>
      <c r="G68" s="159"/>
      <c r="H68" s="159"/>
      <c r="I68" s="160"/>
    </row>
    <row r="69" spans="6:9">
      <c r="F69" s="158"/>
      <c r="G69" s="159"/>
      <c r="H69" s="159"/>
      <c r="I69" s="160"/>
    </row>
    <row r="70" spans="6:9">
      <c r="F70" s="158"/>
      <c r="G70" s="159"/>
      <c r="H70" s="159"/>
      <c r="I70" s="160"/>
    </row>
    <row r="71" spans="6:9">
      <c r="F71" s="158"/>
      <c r="G71" s="159"/>
      <c r="H71" s="159"/>
      <c r="I71" s="160"/>
    </row>
    <row r="72" spans="6:9">
      <c r="F72" s="158"/>
      <c r="G72" s="159"/>
      <c r="H72" s="159"/>
      <c r="I72" s="160"/>
    </row>
    <row r="73" spans="6:9">
      <c r="F73" s="158"/>
      <c r="G73" s="159"/>
      <c r="H73" s="159"/>
      <c r="I73" s="160"/>
    </row>
    <row r="74" spans="6:9">
      <c r="F74" s="158"/>
      <c r="G74" s="159"/>
      <c r="H74" s="159"/>
      <c r="I74" s="160"/>
    </row>
    <row r="75" spans="6:9">
      <c r="F75" s="158"/>
      <c r="G75" s="159"/>
      <c r="H75" s="159"/>
      <c r="I75" s="160"/>
    </row>
    <row r="76" spans="6:9">
      <c r="F76" s="158"/>
      <c r="G76" s="159"/>
      <c r="H76" s="159"/>
      <c r="I76" s="160"/>
    </row>
    <row r="77" spans="6:9">
      <c r="F77" s="158"/>
      <c r="G77" s="159"/>
      <c r="H77" s="159"/>
      <c r="I77" s="160"/>
    </row>
    <row r="78" spans="6:9">
      <c r="F78" s="158"/>
      <c r="G78" s="159"/>
      <c r="H78" s="159"/>
      <c r="I78" s="160"/>
    </row>
    <row r="79" spans="6:9">
      <c r="F79" s="158"/>
      <c r="G79" s="159"/>
      <c r="H79" s="159"/>
      <c r="I79" s="160"/>
    </row>
    <row r="80" spans="6:9">
      <c r="F80" s="158"/>
      <c r="G80" s="159"/>
      <c r="H80" s="159"/>
      <c r="I80" s="160"/>
    </row>
    <row r="81" spans="6:9">
      <c r="F81" s="158"/>
      <c r="G81" s="159"/>
      <c r="H81" s="159"/>
      <c r="I81" s="160"/>
    </row>
    <row r="82" spans="6:9">
      <c r="F82" s="158"/>
      <c r="G82" s="159"/>
      <c r="H82" s="159"/>
      <c r="I82" s="160"/>
    </row>
    <row r="83" spans="6:9">
      <c r="F83" s="158"/>
      <c r="G83" s="159"/>
      <c r="H83" s="159"/>
      <c r="I83" s="160"/>
    </row>
    <row r="84" spans="6:9">
      <c r="F84" s="158"/>
      <c r="G84" s="159"/>
      <c r="H84" s="159"/>
      <c r="I84" s="160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65"/>
  <sheetViews>
    <sheetView showGridLines="0" showZeros="0" topLeftCell="A369" zoomScaleNormal="100" workbookViewId="0">
      <selection activeCell="F390" sqref="F390"/>
    </sheetView>
  </sheetViews>
  <sheetFormatPr defaultRowHeight="12.75"/>
  <cols>
    <col min="1" max="1" width="4.42578125" style="162" customWidth="1"/>
    <col min="2" max="2" width="11.5703125" style="162" customWidth="1"/>
    <col min="3" max="3" width="40.42578125" style="162" customWidth="1"/>
    <col min="4" max="4" width="5.5703125" style="162" customWidth="1"/>
    <col min="5" max="5" width="8.5703125" style="175" customWidth="1"/>
    <col min="6" max="6" width="9.85546875" style="162" customWidth="1"/>
    <col min="7" max="7" width="13.85546875" style="162" customWidth="1"/>
    <col min="8" max="11" width="9.140625" style="162"/>
    <col min="12" max="12" width="75.42578125" style="162" customWidth="1"/>
    <col min="13" max="13" width="45.28515625" style="162" customWidth="1"/>
    <col min="14" max="16384" width="9.140625" style="162"/>
  </cols>
  <sheetData>
    <row r="1" spans="1:104" ht="15.75">
      <c r="A1" s="161" t="s">
        <v>63</v>
      </c>
      <c r="B1" s="161"/>
      <c r="C1" s="161"/>
      <c r="D1" s="161"/>
      <c r="E1" s="161"/>
      <c r="F1" s="161"/>
      <c r="G1" s="161"/>
    </row>
    <row r="2" spans="1:104" ht="14.25" customHeight="1" thickBot="1">
      <c r="B2" s="163"/>
      <c r="C2" s="164"/>
      <c r="D2" s="164"/>
      <c r="E2" s="165"/>
      <c r="F2" s="164"/>
      <c r="G2" s="164"/>
    </row>
    <row r="3" spans="1:104" ht="13.5" thickTop="1">
      <c r="A3" s="104" t="s">
        <v>47</v>
      </c>
      <c r="B3" s="105"/>
      <c r="C3" s="106" t="str">
        <f>CONCATENATE(cislostavby," ",nazevstavby)</f>
        <v xml:space="preserve"> Rekonstrukce kotelny U Cukrovaru 1,Opava</v>
      </c>
      <c r="D3" s="107"/>
      <c r="E3" s="166" t="s">
        <v>64</v>
      </c>
      <c r="F3" s="167">
        <f>Rekapitulace!H1</f>
        <v>0</v>
      </c>
      <c r="G3" s="168"/>
    </row>
    <row r="4" spans="1:104" ht="13.5" thickBot="1">
      <c r="A4" s="169" t="s">
        <v>49</v>
      </c>
      <c r="B4" s="113"/>
      <c r="C4" s="114" t="str">
        <f>CONCATENATE(cisloobjektu," ",nazevobjektu)</f>
        <v xml:space="preserve"> Bytový dům U Cukrovaru 1-rekonstrukce kotelny</v>
      </c>
      <c r="D4" s="115"/>
      <c r="E4" s="170" t="str">
        <f>Rekapitulace!G2</f>
        <v>Vytápění-úprava technologického zařízení</v>
      </c>
      <c r="F4" s="171"/>
      <c r="G4" s="172"/>
    </row>
    <row r="5" spans="1:104" ht="13.5" thickTop="1">
      <c r="A5" s="173"/>
      <c r="B5" s="174"/>
      <c r="C5" s="174"/>
      <c r="G5" s="176"/>
    </row>
    <row r="6" spans="1:104">
      <c r="A6" s="177" t="s">
        <v>65</v>
      </c>
      <c r="B6" s="178" t="s">
        <v>66</v>
      </c>
      <c r="C6" s="178" t="s">
        <v>67</v>
      </c>
      <c r="D6" s="178" t="s">
        <v>68</v>
      </c>
      <c r="E6" s="179" t="s">
        <v>69</v>
      </c>
      <c r="F6" s="178" t="s">
        <v>70</v>
      </c>
      <c r="G6" s="180" t="s">
        <v>71</v>
      </c>
    </row>
    <row r="7" spans="1:104">
      <c r="A7" s="181" t="s">
        <v>72</v>
      </c>
      <c r="B7" s="182" t="s">
        <v>78</v>
      </c>
      <c r="C7" s="183" t="s">
        <v>79</v>
      </c>
      <c r="D7" s="184"/>
      <c r="E7" s="185"/>
      <c r="F7" s="185"/>
      <c r="G7" s="186"/>
      <c r="H7" s="187"/>
      <c r="I7" s="187"/>
      <c r="O7" s="188">
        <v>1</v>
      </c>
    </row>
    <row r="8" spans="1:104">
      <c r="A8" s="189">
        <v>1</v>
      </c>
      <c r="B8" s="190" t="s">
        <v>80</v>
      </c>
      <c r="C8" s="191" t="s">
        <v>81</v>
      </c>
      <c r="D8" s="192" t="s">
        <v>82</v>
      </c>
      <c r="E8" s="193">
        <v>1</v>
      </c>
      <c r="F8" s="193"/>
      <c r="G8" s="194">
        <f>E8*F8</f>
        <v>0</v>
      </c>
      <c r="O8" s="188">
        <v>2</v>
      </c>
      <c r="AA8" s="162">
        <v>11</v>
      </c>
      <c r="AB8" s="162">
        <v>-1</v>
      </c>
      <c r="AC8" s="162">
        <v>1</v>
      </c>
      <c r="AZ8" s="162">
        <v>2</v>
      </c>
      <c r="BA8" s="162">
        <f>IF(AZ8=1,G8,0)</f>
        <v>0</v>
      </c>
      <c r="BB8" s="162">
        <f>IF(AZ8=2,G8,0)</f>
        <v>0</v>
      </c>
      <c r="BC8" s="162">
        <f>IF(AZ8=3,G8,0)</f>
        <v>0</v>
      </c>
      <c r="BD8" s="162">
        <f>IF(AZ8=4,G8,0)</f>
        <v>0</v>
      </c>
      <c r="BE8" s="162">
        <f>IF(AZ8=5,G8,0)</f>
        <v>0</v>
      </c>
      <c r="CA8" s="195">
        <v>11</v>
      </c>
      <c r="CB8" s="195">
        <v>-1</v>
      </c>
      <c r="CZ8" s="162">
        <v>0</v>
      </c>
    </row>
    <row r="9" spans="1:104">
      <c r="A9" s="196"/>
      <c r="B9" s="197"/>
      <c r="C9" s="198" t="s">
        <v>83</v>
      </c>
      <c r="D9" s="199"/>
      <c r="E9" s="199"/>
      <c r="F9" s="199"/>
      <c r="G9" s="200"/>
      <c r="L9" s="201" t="s">
        <v>83</v>
      </c>
      <c r="O9" s="188">
        <v>3</v>
      </c>
    </row>
    <row r="10" spans="1:104">
      <c r="A10" s="189">
        <v>2</v>
      </c>
      <c r="B10" s="190" t="s">
        <v>84</v>
      </c>
      <c r="C10" s="191" t="s">
        <v>85</v>
      </c>
      <c r="D10" s="192" t="s">
        <v>86</v>
      </c>
      <c r="E10" s="193">
        <v>1</v>
      </c>
      <c r="F10" s="193"/>
      <c r="G10" s="194">
        <f>E10*F10</f>
        <v>0</v>
      </c>
      <c r="O10" s="188">
        <v>2</v>
      </c>
      <c r="AA10" s="162">
        <v>11</v>
      </c>
      <c r="AB10" s="162">
        <v>0</v>
      </c>
      <c r="AC10" s="162">
        <v>60</v>
      </c>
      <c r="AZ10" s="162">
        <v>2</v>
      </c>
      <c r="BA10" s="162">
        <f>IF(AZ10=1,G10,0)</f>
        <v>0</v>
      </c>
      <c r="BB10" s="162">
        <f>IF(AZ10=2,G10,0)</f>
        <v>0</v>
      </c>
      <c r="BC10" s="162">
        <f>IF(AZ10=3,G10,0)</f>
        <v>0</v>
      </c>
      <c r="BD10" s="162">
        <f>IF(AZ10=4,G10,0)</f>
        <v>0</v>
      </c>
      <c r="BE10" s="162">
        <f>IF(AZ10=5,G10,0)</f>
        <v>0</v>
      </c>
      <c r="CA10" s="195">
        <v>11</v>
      </c>
      <c r="CB10" s="195">
        <v>0</v>
      </c>
      <c r="CZ10" s="162">
        <v>0</v>
      </c>
    </row>
    <row r="11" spans="1:104">
      <c r="A11" s="196"/>
      <c r="B11" s="197"/>
      <c r="C11" s="198" t="s">
        <v>87</v>
      </c>
      <c r="D11" s="199"/>
      <c r="E11" s="199"/>
      <c r="F11" s="199"/>
      <c r="G11" s="200"/>
      <c r="L11" s="201" t="s">
        <v>87</v>
      </c>
      <c r="O11" s="188">
        <v>3</v>
      </c>
    </row>
    <row r="12" spans="1:104">
      <c r="A12" s="196"/>
      <c r="B12" s="197"/>
      <c r="C12" s="198" t="s">
        <v>83</v>
      </c>
      <c r="D12" s="199"/>
      <c r="E12" s="199"/>
      <c r="F12" s="199"/>
      <c r="G12" s="200"/>
      <c r="L12" s="201" t="s">
        <v>83</v>
      </c>
      <c r="O12" s="188">
        <v>3</v>
      </c>
    </row>
    <row r="13" spans="1:104">
      <c r="A13" s="189">
        <v>3</v>
      </c>
      <c r="B13" s="190" t="s">
        <v>88</v>
      </c>
      <c r="C13" s="191" t="s">
        <v>89</v>
      </c>
      <c r="D13" s="192" t="s">
        <v>90</v>
      </c>
      <c r="E13" s="193">
        <v>1</v>
      </c>
      <c r="F13" s="193"/>
      <c r="G13" s="194">
        <f>E13*F13</f>
        <v>0</v>
      </c>
      <c r="O13" s="188">
        <v>2</v>
      </c>
      <c r="AA13" s="162">
        <v>11</v>
      </c>
      <c r="AB13" s="162">
        <v>-1</v>
      </c>
      <c r="AC13" s="162">
        <v>2</v>
      </c>
      <c r="AZ13" s="162">
        <v>2</v>
      </c>
      <c r="BA13" s="162">
        <f>IF(AZ13=1,G13,0)</f>
        <v>0</v>
      </c>
      <c r="BB13" s="162">
        <f>IF(AZ13=2,G13,0)</f>
        <v>0</v>
      </c>
      <c r="BC13" s="162">
        <f>IF(AZ13=3,G13,0)</f>
        <v>0</v>
      </c>
      <c r="BD13" s="162">
        <f>IF(AZ13=4,G13,0)</f>
        <v>0</v>
      </c>
      <c r="BE13" s="162">
        <f>IF(AZ13=5,G13,0)</f>
        <v>0</v>
      </c>
      <c r="CA13" s="195">
        <v>11</v>
      </c>
      <c r="CB13" s="195">
        <v>-1</v>
      </c>
      <c r="CZ13" s="162">
        <v>4.2299999999997296E-3</v>
      </c>
    </row>
    <row r="14" spans="1:104">
      <c r="A14" s="196"/>
      <c r="B14" s="197"/>
      <c r="C14" s="198" t="s">
        <v>91</v>
      </c>
      <c r="D14" s="199"/>
      <c r="E14" s="199"/>
      <c r="F14" s="199"/>
      <c r="G14" s="200"/>
      <c r="L14" s="201" t="s">
        <v>91</v>
      </c>
      <c r="O14" s="188">
        <v>3</v>
      </c>
    </row>
    <row r="15" spans="1:104">
      <c r="A15" s="196"/>
      <c r="B15" s="197"/>
      <c r="C15" s="198" t="s">
        <v>92</v>
      </c>
      <c r="D15" s="199"/>
      <c r="E15" s="199"/>
      <c r="F15" s="199"/>
      <c r="G15" s="200"/>
      <c r="L15" s="201" t="s">
        <v>92</v>
      </c>
      <c r="O15" s="188">
        <v>3</v>
      </c>
    </row>
    <row r="16" spans="1:104">
      <c r="A16" s="189">
        <v>4</v>
      </c>
      <c r="B16" s="190" t="s">
        <v>93</v>
      </c>
      <c r="C16" s="191" t="s">
        <v>94</v>
      </c>
      <c r="D16" s="192" t="s">
        <v>86</v>
      </c>
      <c r="E16" s="193">
        <v>1</v>
      </c>
      <c r="F16" s="193"/>
      <c r="G16" s="194">
        <f>E16*F16</f>
        <v>0</v>
      </c>
      <c r="O16" s="188">
        <v>2</v>
      </c>
      <c r="AA16" s="162">
        <v>11</v>
      </c>
      <c r="AB16" s="162">
        <v>0</v>
      </c>
      <c r="AC16" s="162">
        <v>84</v>
      </c>
      <c r="AZ16" s="162">
        <v>2</v>
      </c>
      <c r="BA16" s="162">
        <f>IF(AZ16=1,G16,0)</f>
        <v>0</v>
      </c>
      <c r="BB16" s="162">
        <f>IF(AZ16=2,G16,0)</f>
        <v>0</v>
      </c>
      <c r="BC16" s="162">
        <f>IF(AZ16=3,G16,0)</f>
        <v>0</v>
      </c>
      <c r="BD16" s="162">
        <f>IF(AZ16=4,G16,0)</f>
        <v>0</v>
      </c>
      <c r="BE16" s="162">
        <f>IF(AZ16=5,G16,0)</f>
        <v>0</v>
      </c>
      <c r="CA16" s="195">
        <v>11</v>
      </c>
      <c r="CB16" s="195">
        <v>0</v>
      </c>
      <c r="CZ16" s="162">
        <v>0</v>
      </c>
    </row>
    <row r="17" spans="1:104">
      <c r="A17" s="196"/>
      <c r="B17" s="197"/>
      <c r="C17" s="198" t="s">
        <v>95</v>
      </c>
      <c r="D17" s="199"/>
      <c r="E17" s="199"/>
      <c r="F17" s="199"/>
      <c r="G17" s="200"/>
      <c r="L17" s="201" t="s">
        <v>95</v>
      </c>
      <c r="O17" s="188">
        <v>3</v>
      </c>
    </row>
    <row r="18" spans="1:104">
      <c r="A18" s="196"/>
      <c r="B18" s="197"/>
      <c r="C18" s="198" t="s">
        <v>96</v>
      </c>
      <c r="D18" s="199"/>
      <c r="E18" s="199"/>
      <c r="F18" s="199"/>
      <c r="G18" s="200"/>
      <c r="L18" s="201" t="s">
        <v>96</v>
      </c>
      <c r="O18" s="188">
        <v>3</v>
      </c>
    </row>
    <row r="19" spans="1:104">
      <c r="A19" s="196"/>
      <c r="B19" s="197"/>
      <c r="C19" s="198" t="s">
        <v>97</v>
      </c>
      <c r="D19" s="199"/>
      <c r="E19" s="199"/>
      <c r="F19" s="199"/>
      <c r="G19" s="200"/>
      <c r="L19" s="201" t="s">
        <v>97</v>
      </c>
      <c r="O19" s="188">
        <v>3</v>
      </c>
    </row>
    <row r="20" spans="1:104" ht="22.5">
      <c r="A20" s="189">
        <v>5</v>
      </c>
      <c r="B20" s="190" t="s">
        <v>98</v>
      </c>
      <c r="C20" s="191" t="s">
        <v>99</v>
      </c>
      <c r="D20" s="192" t="s">
        <v>86</v>
      </c>
      <c r="E20" s="193">
        <v>1</v>
      </c>
      <c r="F20" s="193"/>
      <c r="G20" s="194">
        <f>E20*F20</f>
        <v>0</v>
      </c>
      <c r="O20" s="188">
        <v>2</v>
      </c>
      <c r="AA20" s="162">
        <v>11</v>
      </c>
      <c r="AB20" s="162">
        <v>0</v>
      </c>
      <c r="AC20" s="162">
        <v>61</v>
      </c>
      <c r="AZ20" s="162">
        <v>2</v>
      </c>
      <c r="BA20" s="162">
        <f>IF(AZ20=1,G20,0)</f>
        <v>0</v>
      </c>
      <c r="BB20" s="162">
        <f>IF(AZ20=2,G20,0)</f>
        <v>0</v>
      </c>
      <c r="BC20" s="162">
        <f>IF(AZ20=3,G20,0)</f>
        <v>0</v>
      </c>
      <c r="BD20" s="162">
        <f>IF(AZ20=4,G20,0)</f>
        <v>0</v>
      </c>
      <c r="BE20" s="162">
        <f>IF(AZ20=5,G20,0)</f>
        <v>0</v>
      </c>
      <c r="CA20" s="195">
        <v>11</v>
      </c>
      <c r="CB20" s="195">
        <v>0</v>
      </c>
      <c r="CZ20" s="162">
        <v>0</v>
      </c>
    </row>
    <row r="21" spans="1:104">
      <c r="A21" s="196"/>
      <c r="B21" s="197"/>
      <c r="C21" s="198" t="s">
        <v>100</v>
      </c>
      <c r="D21" s="199"/>
      <c r="E21" s="199"/>
      <c r="F21" s="199"/>
      <c r="G21" s="200"/>
      <c r="L21" s="201" t="s">
        <v>100</v>
      </c>
      <c r="O21" s="188">
        <v>3</v>
      </c>
    </row>
    <row r="22" spans="1:104">
      <c r="A22" s="196"/>
      <c r="B22" s="197"/>
      <c r="C22" s="198" t="s">
        <v>46</v>
      </c>
      <c r="D22" s="199"/>
      <c r="E22" s="199"/>
      <c r="F22" s="199"/>
      <c r="G22" s="200"/>
      <c r="L22" s="201" t="s">
        <v>46</v>
      </c>
      <c r="O22" s="188">
        <v>3</v>
      </c>
    </row>
    <row r="23" spans="1:104">
      <c r="A23" s="196"/>
      <c r="B23" s="197"/>
      <c r="C23" s="198" t="s">
        <v>101</v>
      </c>
      <c r="D23" s="199"/>
      <c r="E23" s="199"/>
      <c r="F23" s="199"/>
      <c r="G23" s="200"/>
      <c r="L23" s="201" t="s">
        <v>101</v>
      </c>
      <c r="O23" s="188">
        <v>3</v>
      </c>
    </row>
    <row r="24" spans="1:104">
      <c r="A24" s="189">
        <v>6</v>
      </c>
      <c r="B24" s="190" t="s">
        <v>98</v>
      </c>
      <c r="C24" s="191" t="s">
        <v>102</v>
      </c>
      <c r="D24" s="192" t="s">
        <v>82</v>
      </c>
      <c r="E24" s="193">
        <v>1</v>
      </c>
      <c r="F24" s="193"/>
      <c r="G24" s="194">
        <f>E24*F24</f>
        <v>0</v>
      </c>
      <c r="O24" s="188">
        <v>2</v>
      </c>
      <c r="AA24" s="162">
        <v>11</v>
      </c>
      <c r="AB24" s="162">
        <v>0</v>
      </c>
      <c r="AC24" s="162">
        <v>3</v>
      </c>
      <c r="AZ24" s="162">
        <v>2</v>
      </c>
      <c r="BA24" s="162">
        <f>IF(AZ24=1,G24,0)</f>
        <v>0</v>
      </c>
      <c r="BB24" s="162">
        <f>IF(AZ24=2,G24,0)</f>
        <v>0</v>
      </c>
      <c r="BC24" s="162">
        <f>IF(AZ24=3,G24,0)</f>
        <v>0</v>
      </c>
      <c r="BD24" s="162">
        <f>IF(AZ24=4,G24,0)</f>
        <v>0</v>
      </c>
      <c r="BE24" s="162">
        <f>IF(AZ24=5,G24,0)</f>
        <v>0</v>
      </c>
      <c r="CA24" s="195">
        <v>11</v>
      </c>
      <c r="CB24" s="195">
        <v>0</v>
      </c>
      <c r="CZ24" s="162">
        <v>0</v>
      </c>
    </row>
    <row r="25" spans="1:104">
      <c r="A25" s="196"/>
      <c r="B25" s="197"/>
      <c r="C25" s="198" t="s">
        <v>103</v>
      </c>
      <c r="D25" s="199"/>
      <c r="E25" s="199"/>
      <c r="F25" s="199"/>
      <c r="G25" s="200"/>
      <c r="L25" s="201" t="s">
        <v>103</v>
      </c>
      <c r="O25" s="188">
        <v>3</v>
      </c>
    </row>
    <row r="26" spans="1:104">
      <c r="A26" s="196"/>
      <c r="B26" s="197"/>
      <c r="C26" s="198" t="s">
        <v>104</v>
      </c>
      <c r="D26" s="199"/>
      <c r="E26" s="199"/>
      <c r="F26" s="199"/>
      <c r="G26" s="200"/>
      <c r="L26" s="201" t="s">
        <v>104</v>
      </c>
      <c r="O26" s="188">
        <v>3</v>
      </c>
    </row>
    <row r="27" spans="1:104">
      <c r="A27" s="196"/>
      <c r="B27" s="197"/>
      <c r="C27" s="198" t="s">
        <v>105</v>
      </c>
      <c r="D27" s="199"/>
      <c r="E27" s="199"/>
      <c r="F27" s="199"/>
      <c r="G27" s="200"/>
      <c r="L27" s="201" t="s">
        <v>105</v>
      </c>
      <c r="O27" s="188">
        <v>3</v>
      </c>
    </row>
    <row r="28" spans="1:104">
      <c r="A28" s="196"/>
      <c r="B28" s="197"/>
      <c r="C28" s="198" t="s">
        <v>106</v>
      </c>
      <c r="D28" s="199"/>
      <c r="E28" s="199"/>
      <c r="F28" s="199"/>
      <c r="G28" s="200"/>
      <c r="L28" s="201" t="s">
        <v>106</v>
      </c>
      <c r="O28" s="188">
        <v>3</v>
      </c>
    </row>
    <row r="29" spans="1:104">
      <c r="A29" s="196"/>
      <c r="B29" s="197"/>
      <c r="C29" s="198" t="s">
        <v>107</v>
      </c>
      <c r="D29" s="199"/>
      <c r="E29" s="199"/>
      <c r="F29" s="199"/>
      <c r="G29" s="200"/>
      <c r="L29" s="201" t="s">
        <v>107</v>
      </c>
      <c r="O29" s="188">
        <v>3</v>
      </c>
    </row>
    <row r="30" spans="1:104">
      <c r="A30" s="196"/>
      <c r="B30" s="197"/>
      <c r="C30" s="198" t="s">
        <v>108</v>
      </c>
      <c r="D30" s="199"/>
      <c r="E30" s="199"/>
      <c r="F30" s="199"/>
      <c r="G30" s="200"/>
      <c r="L30" s="201" t="s">
        <v>108</v>
      </c>
      <c r="O30" s="188">
        <v>3</v>
      </c>
    </row>
    <row r="31" spans="1:104">
      <c r="A31" s="196"/>
      <c r="B31" s="197"/>
      <c r="C31" s="198"/>
      <c r="D31" s="199"/>
      <c r="E31" s="199"/>
      <c r="F31" s="199"/>
      <c r="G31" s="200"/>
      <c r="L31" s="201"/>
      <c r="O31" s="188">
        <v>3</v>
      </c>
    </row>
    <row r="32" spans="1:104">
      <c r="A32" s="189">
        <v>7</v>
      </c>
      <c r="B32" s="190" t="s">
        <v>109</v>
      </c>
      <c r="C32" s="191" t="s">
        <v>110</v>
      </c>
      <c r="D32" s="192" t="s">
        <v>82</v>
      </c>
      <c r="E32" s="193">
        <v>1</v>
      </c>
      <c r="F32" s="193"/>
      <c r="G32" s="194">
        <f>E32*F32</f>
        <v>0</v>
      </c>
      <c r="O32" s="188">
        <v>2</v>
      </c>
      <c r="AA32" s="162">
        <v>11</v>
      </c>
      <c r="AB32" s="162">
        <v>0</v>
      </c>
      <c r="AC32" s="162">
        <v>4</v>
      </c>
      <c r="AZ32" s="162">
        <v>2</v>
      </c>
      <c r="BA32" s="162">
        <f>IF(AZ32=1,G32,0)</f>
        <v>0</v>
      </c>
      <c r="BB32" s="162">
        <f>IF(AZ32=2,G32,0)</f>
        <v>0</v>
      </c>
      <c r="BC32" s="162">
        <f>IF(AZ32=3,G32,0)</f>
        <v>0</v>
      </c>
      <c r="BD32" s="162">
        <f>IF(AZ32=4,G32,0)</f>
        <v>0</v>
      </c>
      <c r="BE32" s="162">
        <f>IF(AZ32=5,G32,0)</f>
        <v>0</v>
      </c>
      <c r="CA32" s="195">
        <v>11</v>
      </c>
      <c r="CB32" s="195">
        <v>0</v>
      </c>
      <c r="CZ32" s="162">
        <v>0</v>
      </c>
    </row>
    <row r="33" spans="1:104">
      <c r="A33" s="196"/>
      <c r="B33" s="197"/>
      <c r="C33" s="198" t="s">
        <v>83</v>
      </c>
      <c r="D33" s="199"/>
      <c r="E33" s="199"/>
      <c r="F33" s="199"/>
      <c r="G33" s="200"/>
      <c r="L33" s="201" t="s">
        <v>83</v>
      </c>
      <c r="O33" s="188">
        <v>3</v>
      </c>
    </row>
    <row r="34" spans="1:104">
      <c r="A34" s="189">
        <v>8</v>
      </c>
      <c r="B34" s="190" t="s">
        <v>111</v>
      </c>
      <c r="C34" s="191" t="s">
        <v>112</v>
      </c>
      <c r="D34" s="192" t="s">
        <v>82</v>
      </c>
      <c r="E34" s="193">
        <v>1</v>
      </c>
      <c r="F34" s="193"/>
      <c r="G34" s="194">
        <f>E34*F34</f>
        <v>0</v>
      </c>
      <c r="O34" s="188">
        <v>2</v>
      </c>
      <c r="AA34" s="162">
        <v>11</v>
      </c>
      <c r="AB34" s="162">
        <v>0</v>
      </c>
      <c r="AC34" s="162">
        <v>62</v>
      </c>
      <c r="AZ34" s="162">
        <v>2</v>
      </c>
      <c r="BA34" s="162">
        <f>IF(AZ34=1,G34,0)</f>
        <v>0</v>
      </c>
      <c r="BB34" s="162">
        <f>IF(AZ34=2,G34,0)</f>
        <v>0</v>
      </c>
      <c r="BC34" s="162">
        <f>IF(AZ34=3,G34,0)</f>
        <v>0</v>
      </c>
      <c r="BD34" s="162">
        <f>IF(AZ34=4,G34,0)</f>
        <v>0</v>
      </c>
      <c r="BE34" s="162">
        <f>IF(AZ34=5,G34,0)</f>
        <v>0</v>
      </c>
      <c r="CA34" s="195">
        <v>11</v>
      </c>
      <c r="CB34" s="195">
        <v>0</v>
      </c>
      <c r="CZ34" s="162">
        <v>0</v>
      </c>
    </row>
    <row r="35" spans="1:104">
      <c r="A35" s="196"/>
      <c r="B35" s="197"/>
      <c r="C35" s="198" t="s">
        <v>83</v>
      </c>
      <c r="D35" s="199"/>
      <c r="E35" s="199"/>
      <c r="F35" s="199"/>
      <c r="G35" s="200"/>
      <c r="L35" s="201" t="s">
        <v>83</v>
      </c>
      <c r="O35" s="188">
        <v>3</v>
      </c>
    </row>
    <row r="36" spans="1:104">
      <c r="A36" s="208"/>
      <c r="B36" s="209" t="s">
        <v>74</v>
      </c>
      <c r="C36" s="210" t="str">
        <f>CONCATENATE(B7," ",C7)</f>
        <v>700 Demontáže</v>
      </c>
      <c r="D36" s="211"/>
      <c r="E36" s="212"/>
      <c r="F36" s="213"/>
      <c r="G36" s="214">
        <f>SUM(G7:G35)</f>
        <v>0</v>
      </c>
      <c r="O36" s="188">
        <v>4</v>
      </c>
      <c r="BA36" s="215">
        <f>SUM(BA7:BA35)</f>
        <v>0</v>
      </c>
      <c r="BB36" s="215">
        <f>SUM(BB7:BB35)</f>
        <v>0</v>
      </c>
      <c r="BC36" s="215">
        <f>SUM(BC7:BC35)</f>
        <v>0</v>
      </c>
      <c r="BD36" s="215">
        <f>SUM(BD7:BD35)</f>
        <v>0</v>
      </c>
      <c r="BE36" s="215">
        <f>SUM(BE7:BE35)</f>
        <v>0</v>
      </c>
    </row>
    <row r="37" spans="1:104">
      <c r="A37" s="181" t="s">
        <v>72</v>
      </c>
      <c r="B37" s="182" t="s">
        <v>113</v>
      </c>
      <c r="C37" s="183" t="s">
        <v>114</v>
      </c>
      <c r="D37" s="184"/>
      <c r="E37" s="185"/>
      <c r="F37" s="185"/>
      <c r="G37" s="186"/>
      <c r="H37" s="187"/>
      <c r="I37" s="187"/>
      <c r="O37" s="188">
        <v>1</v>
      </c>
    </row>
    <row r="38" spans="1:104">
      <c r="A38" s="189">
        <v>9</v>
      </c>
      <c r="B38" s="190" t="s">
        <v>115</v>
      </c>
      <c r="C38" s="191" t="s">
        <v>116</v>
      </c>
      <c r="D38" s="192" t="s">
        <v>117</v>
      </c>
      <c r="E38" s="193">
        <v>32</v>
      </c>
      <c r="F38" s="193"/>
      <c r="G38" s="194">
        <f>E38*F38</f>
        <v>0</v>
      </c>
      <c r="O38" s="188">
        <v>2</v>
      </c>
      <c r="AA38" s="162">
        <v>1</v>
      </c>
      <c r="AB38" s="162">
        <v>7</v>
      </c>
      <c r="AC38" s="162">
        <v>7</v>
      </c>
      <c r="AZ38" s="162">
        <v>2</v>
      </c>
      <c r="BA38" s="162">
        <f>IF(AZ38=1,G38,0)</f>
        <v>0</v>
      </c>
      <c r="BB38" s="162">
        <f>IF(AZ38=2,G38,0)</f>
        <v>0</v>
      </c>
      <c r="BC38" s="162">
        <f>IF(AZ38=3,G38,0)</f>
        <v>0</v>
      </c>
      <c r="BD38" s="162">
        <f>IF(AZ38=4,G38,0)</f>
        <v>0</v>
      </c>
      <c r="BE38" s="162">
        <f>IF(AZ38=5,G38,0)</f>
        <v>0</v>
      </c>
      <c r="CA38" s="195">
        <v>1</v>
      </c>
      <c r="CB38" s="195">
        <v>7</v>
      </c>
      <c r="CZ38" s="162">
        <v>1.9999999999992199E-5</v>
      </c>
    </row>
    <row r="39" spans="1:104">
      <c r="A39" s="196"/>
      <c r="B39" s="197"/>
      <c r="C39" s="198" t="s">
        <v>83</v>
      </c>
      <c r="D39" s="199"/>
      <c r="E39" s="199"/>
      <c r="F39" s="199"/>
      <c r="G39" s="200"/>
      <c r="L39" s="201" t="s">
        <v>83</v>
      </c>
      <c r="O39" s="188">
        <v>3</v>
      </c>
    </row>
    <row r="40" spans="1:104">
      <c r="A40" s="189">
        <v>10</v>
      </c>
      <c r="B40" s="190" t="s">
        <v>118</v>
      </c>
      <c r="C40" s="191" t="s">
        <v>119</v>
      </c>
      <c r="D40" s="192" t="s">
        <v>117</v>
      </c>
      <c r="E40" s="193">
        <v>14</v>
      </c>
      <c r="F40" s="193"/>
      <c r="G40" s="194">
        <f>E40*F40</f>
        <v>0</v>
      </c>
      <c r="O40" s="188">
        <v>2</v>
      </c>
      <c r="AA40" s="162">
        <v>1</v>
      </c>
      <c r="AB40" s="162">
        <v>7</v>
      </c>
      <c r="AC40" s="162">
        <v>7</v>
      </c>
      <c r="AZ40" s="162">
        <v>2</v>
      </c>
      <c r="BA40" s="162">
        <f>IF(AZ40=1,G40,0)</f>
        <v>0</v>
      </c>
      <c r="BB40" s="162">
        <f>IF(AZ40=2,G40,0)</f>
        <v>0</v>
      </c>
      <c r="BC40" s="162">
        <f>IF(AZ40=3,G40,0)</f>
        <v>0</v>
      </c>
      <c r="BD40" s="162">
        <f>IF(AZ40=4,G40,0)</f>
        <v>0</v>
      </c>
      <c r="BE40" s="162">
        <f>IF(AZ40=5,G40,0)</f>
        <v>0</v>
      </c>
      <c r="CA40" s="195">
        <v>1</v>
      </c>
      <c r="CB40" s="195">
        <v>7</v>
      </c>
      <c r="CZ40" s="162">
        <v>1.9999999999992199E-5</v>
      </c>
    </row>
    <row r="41" spans="1:104">
      <c r="A41" s="196"/>
      <c r="B41" s="197"/>
      <c r="C41" s="198" t="s">
        <v>83</v>
      </c>
      <c r="D41" s="199"/>
      <c r="E41" s="199"/>
      <c r="F41" s="199"/>
      <c r="G41" s="200"/>
      <c r="L41" s="201" t="s">
        <v>83</v>
      </c>
      <c r="O41" s="188">
        <v>3</v>
      </c>
    </row>
    <row r="42" spans="1:104">
      <c r="A42" s="189">
        <v>11</v>
      </c>
      <c r="B42" s="190" t="s">
        <v>84</v>
      </c>
      <c r="C42" s="191" t="s">
        <v>120</v>
      </c>
      <c r="D42" s="192" t="s">
        <v>121</v>
      </c>
      <c r="E42" s="193">
        <v>12</v>
      </c>
      <c r="F42" s="193"/>
      <c r="G42" s="194">
        <f>E42*F42</f>
        <v>0</v>
      </c>
      <c r="O42" s="188">
        <v>2</v>
      </c>
      <c r="AA42" s="162">
        <v>11</v>
      </c>
      <c r="AB42" s="162">
        <v>0</v>
      </c>
      <c r="AC42" s="162">
        <v>6</v>
      </c>
      <c r="AZ42" s="162">
        <v>2</v>
      </c>
      <c r="BA42" s="162">
        <f>IF(AZ42=1,G42,0)</f>
        <v>0</v>
      </c>
      <c r="BB42" s="162">
        <f>IF(AZ42=2,G42,0)</f>
        <v>0</v>
      </c>
      <c r="BC42" s="162">
        <f>IF(AZ42=3,G42,0)</f>
        <v>0</v>
      </c>
      <c r="BD42" s="162">
        <f>IF(AZ42=4,G42,0)</f>
        <v>0</v>
      </c>
      <c r="BE42" s="162">
        <f>IF(AZ42=5,G42,0)</f>
        <v>0</v>
      </c>
      <c r="CA42" s="195">
        <v>11</v>
      </c>
      <c r="CB42" s="195">
        <v>0</v>
      </c>
      <c r="CZ42" s="162">
        <v>0</v>
      </c>
    </row>
    <row r="43" spans="1:104">
      <c r="A43" s="196"/>
      <c r="B43" s="197"/>
      <c r="C43" s="198" t="s">
        <v>122</v>
      </c>
      <c r="D43" s="199"/>
      <c r="E43" s="199"/>
      <c r="F43" s="199"/>
      <c r="G43" s="200"/>
      <c r="L43" s="201" t="s">
        <v>122</v>
      </c>
      <c r="O43" s="188">
        <v>3</v>
      </c>
    </row>
    <row r="44" spans="1:104">
      <c r="A44" s="196"/>
      <c r="B44" s="197"/>
      <c r="C44" s="198" t="s">
        <v>123</v>
      </c>
      <c r="D44" s="199"/>
      <c r="E44" s="199"/>
      <c r="F44" s="199"/>
      <c r="G44" s="200"/>
      <c r="L44" s="201" t="s">
        <v>123</v>
      </c>
      <c r="O44" s="188">
        <v>3</v>
      </c>
    </row>
    <row r="45" spans="1:104">
      <c r="A45" s="189">
        <v>12</v>
      </c>
      <c r="B45" s="190" t="s">
        <v>124</v>
      </c>
      <c r="C45" s="191" t="s">
        <v>125</v>
      </c>
      <c r="D45" s="192" t="s">
        <v>121</v>
      </c>
      <c r="E45" s="193">
        <v>14</v>
      </c>
      <c r="F45" s="193"/>
      <c r="G45" s="194">
        <f>E45*F45</f>
        <v>0</v>
      </c>
      <c r="O45" s="188">
        <v>2</v>
      </c>
      <c r="AA45" s="162">
        <v>11</v>
      </c>
      <c r="AB45" s="162">
        <v>0</v>
      </c>
      <c r="AC45" s="162">
        <v>7</v>
      </c>
      <c r="AZ45" s="162">
        <v>2</v>
      </c>
      <c r="BA45" s="162">
        <f>IF(AZ45=1,G45,0)</f>
        <v>0</v>
      </c>
      <c r="BB45" s="162">
        <f>IF(AZ45=2,G45,0)</f>
        <v>0</v>
      </c>
      <c r="BC45" s="162">
        <f>IF(AZ45=3,G45,0)</f>
        <v>0</v>
      </c>
      <c r="BD45" s="162">
        <f>IF(AZ45=4,G45,0)</f>
        <v>0</v>
      </c>
      <c r="BE45" s="162">
        <f>IF(AZ45=5,G45,0)</f>
        <v>0</v>
      </c>
      <c r="CA45" s="195">
        <v>11</v>
      </c>
      <c r="CB45" s="195">
        <v>0</v>
      </c>
      <c r="CZ45" s="162">
        <v>0</v>
      </c>
    </row>
    <row r="46" spans="1:104">
      <c r="A46" s="196"/>
      <c r="B46" s="197"/>
      <c r="C46" s="198" t="s">
        <v>122</v>
      </c>
      <c r="D46" s="199"/>
      <c r="E46" s="199"/>
      <c r="F46" s="199"/>
      <c r="G46" s="200"/>
      <c r="L46" s="201" t="s">
        <v>122</v>
      </c>
      <c r="O46" s="188">
        <v>3</v>
      </c>
    </row>
    <row r="47" spans="1:104">
      <c r="A47" s="196"/>
      <c r="B47" s="197"/>
      <c r="C47" s="198" t="s">
        <v>123</v>
      </c>
      <c r="D47" s="199"/>
      <c r="E47" s="199"/>
      <c r="F47" s="199"/>
      <c r="G47" s="200"/>
      <c r="L47" s="201" t="s">
        <v>123</v>
      </c>
      <c r="O47" s="188">
        <v>3</v>
      </c>
    </row>
    <row r="48" spans="1:104">
      <c r="A48" s="189">
        <v>13</v>
      </c>
      <c r="B48" s="190" t="s">
        <v>126</v>
      </c>
      <c r="C48" s="191" t="s">
        <v>127</v>
      </c>
      <c r="D48" s="192" t="s">
        <v>121</v>
      </c>
      <c r="E48" s="193">
        <v>14</v>
      </c>
      <c r="F48" s="193"/>
      <c r="G48" s="194">
        <f>E48*F48</f>
        <v>0</v>
      </c>
      <c r="O48" s="188">
        <v>2</v>
      </c>
      <c r="AA48" s="162">
        <v>11</v>
      </c>
      <c r="AB48" s="162">
        <v>0</v>
      </c>
      <c r="AC48" s="162">
        <v>8</v>
      </c>
      <c r="AZ48" s="162">
        <v>2</v>
      </c>
      <c r="BA48" s="162">
        <f>IF(AZ48=1,G48,0)</f>
        <v>0</v>
      </c>
      <c r="BB48" s="162">
        <f>IF(AZ48=2,G48,0)</f>
        <v>0</v>
      </c>
      <c r="BC48" s="162">
        <f>IF(AZ48=3,G48,0)</f>
        <v>0</v>
      </c>
      <c r="BD48" s="162">
        <f>IF(AZ48=4,G48,0)</f>
        <v>0</v>
      </c>
      <c r="BE48" s="162">
        <f>IF(AZ48=5,G48,0)</f>
        <v>0</v>
      </c>
      <c r="CA48" s="195">
        <v>11</v>
      </c>
      <c r="CB48" s="195">
        <v>0</v>
      </c>
      <c r="CZ48" s="162">
        <v>0</v>
      </c>
    </row>
    <row r="49" spans="1:104">
      <c r="A49" s="196"/>
      <c r="B49" s="197"/>
      <c r="C49" s="198" t="s">
        <v>122</v>
      </c>
      <c r="D49" s="199"/>
      <c r="E49" s="199"/>
      <c r="F49" s="199"/>
      <c r="G49" s="200"/>
      <c r="L49" s="201" t="s">
        <v>122</v>
      </c>
      <c r="O49" s="188">
        <v>3</v>
      </c>
    </row>
    <row r="50" spans="1:104">
      <c r="A50" s="196"/>
      <c r="B50" s="197"/>
      <c r="C50" s="198" t="s">
        <v>123</v>
      </c>
      <c r="D50" s="199"/>
      <c r="E50" s="199"/>
      <c r="F50" s="199"/>
      <c r="G50" s="200"/>
      <c r="L50" s="201" t="s">
        <v>123</v>
      </c>
      <c r="O50" s="188">
        <v>3</v>
      </c>
    </row>
    <row r="51" spans="1:104">
      <c r="A51" s="189">
        <v>14</v>
      </c>
      <c r="B51" s="190" t="s">
        <v>128</v>
      </c>
      <c r="C51" s="191" t="s">
        <v>129</v>
      </c>
      <c r="D51" s="192" t="s">
        <v>121</v>
      </c>
      <c r="E51" s="193">
        <v>4</v>
      </c>
      <c r="F51" s="193"/>
      <c r="G51" s="194">
        <f>E51*F51</f>
        <v>0</v>
      </c>
      <c r="O51" s="188">
        <v>2</v>
      </c>
      <c r="AA51" s="162">
        <v>11</v>
      </c>
      <c r="AB51" s="162">
        <v>0</v>
      </c>
      <c r="AC51" s="162">
        <v>130</v>
      </c>
      <c r="AZ51" s="162">
        <v>2</v>
      </c>
      <c r="BA51" s="162">
        <f>IF(AZ51=1,G51,0)</f>
        <v>0</v>
      </c>
      <c r="BB51" s="162">
        <f>IF(AZ51=2,G51,0)</f>
        <v>0</v>
      </c>
      <c r="BC51" s="162">
        <f>IF(AZ51=3,G51,0)</f>
        <v>0</v>
      </c>
      <c r="BD51" s="162">
        <f>IF(AZ51=4,G51,0)</f>
        <v>0</v>
      </c>
      <c r="BE51" s="162">
        <f>IF(AZ51=5,G51,0)</f>
        <v>0</v>
      </c>
      <c r="CA51" s="195">
        <v>11</v>
      </c>
      <c r="CB51" s="195">
        <v>0</v>
      </c>
      <c r="CZ51" s="162">
        <v>0</v>
      </c>
    </row>
    <row r="52" spans="1:104">
      <c r="A52" s="196"/>
      <c r="B52" s="197"/>
      <c r="C52" s="198" t="s">
        <v>130</v>
      </c>
      <c r="D52" s="199"/>
      <c r="E52" s="199"/>
      <c r="F52" s="199"/>
      <c r="G52" s="200"/>
      <c r="L52" s="201" t="s">
        <v>130</v>
      </c>
      <c r="O52" s="188">
        <v>3</v>
      </c>
    </row>
    <row r="53" spans="1:104">
      <c r="A53" s="189">
        <v>15</v>
      </c>
      <c r="B53" s="190" t="s">
        <v>131</v>
      </c>
      <c r="C53" s="191" t="s">
        <v>132</v>
      </c>
      <c r="D53" s="192" t="s">
        <v>121</v>
      </c>
      <c r="E53" s="193">
        <v>20</v>
      </c>
      <c r="F53" s="193"/>
      <c r="G53" s="194">
        <f>E53*F53</f>
        <v>0</v>
      </c>
      <c r="O53" s="188">
        <v>2</v>
      </c>
      <c r="AA53" s="162">
        <v>11</v>
      </c>
      <c r="AB53" s="162">
        <v>0</v>
      </c>
      <c r="AC53" s="162">
        <v>131</v>
      </c>
      <c r="AZ53" s="162">
        <v>2</v>
      </c>
      <c r="BA53" s="162">
        <f>IF(AZ53=1,G53,0)</f>
        <v>0</v>
      </c>
      <c r="BB53" s="162">
        <f>IF(AZ53=2,G53,0)</f>
        <v>0</v>
      </c>
      <c r="BC53" s="162">
        <f>IF(AZ53=3,G53,0)</f>
        <v>0</v>
      </c>
      <c r="BD53" s="162">
        <f>IF(AZ53=4,G53,0)</f>
        <v>0</v>
      </c>
      <c r="BE53" s="162">
        <f>IF(AZ53=5,G53,0)</f>
        <v>0</v>
      </c>
      <c r="CA53" s="195">
        <v>11</v>
      </c>
      <c r="CB53" s="195">
        <v>0</v>
      </c>
      <c r="CZ53" s="162">
        <v>0</v>
      </c>
    </row>
    <row r="54" spans="1:104">
      <c r="A54" s="196"/>
      <c r="B54" s="197"/>
      <c r="C54" s="198" t="s">
        <v>133</v>
      </c>
      <c r="D54" s="199"/>
      <c r="E54" s="199"/>
      <c r="F54" s="199"/>
      <c r="G54" s="200"/>
      <c r="L54" s="201" t="s">
        <v>133</v>
      </c>
      <c r="O54" s="188">
        <v>3</v>
      </c>
    </row>
    <row r="55" spans="1:104">
      <c r="A55" s="196"/>
      <c r="B55" s="197"/>
      <c r="C55" s="198" t="s">
        <v>134</v>
      </c>
      <c r="D55" s="199"/>
      <c r="E55" s="199"/>
      <c r="F55" s="199"/>
      <c r="G55" s="200"/>
      <c r="L55" s="201" t="s">
        <v>134</v>
      </c>
      <c r="O55" s="188">
        <v>3</v>
      </c>
    </row>
    <row r="56" spans="1:104">
      <c r="A56" s="189">
        <v>16</v>
      </c>
      <c r="B56" s="190" t="s">
        <v>135</v>
      </c>
      <c r="C56" s="191" t="s">
        <v>136</v>
      </c>
      <c r="D56" s="192" t="s">
        <v>60</v>
      </c>
      <c r="E56" s="193"/>
      <c r="F56" s="193"/>
      <c r="G56" s="194">
        <f>E56*F56</f>
        <v>0</v>
      </c>
      <c r="O56" s="188">
        <v>2</v>
      </c>
      <c r="AA56" s="162">
        <v>7</v>
      </c>
      <c r="AB56" s="162">
        <v>1002</v>
      </c>
      <c r="AC56" s="162">
        <v>5</v>
      </c>
      <c r="AZ56" s="162">
        <v>2</v>
      </c>
      <c r="BA56" s="162">
        <f>IF(AZ56=1,G56,0)</f>
        <v>0</v>
      </c>
      <c r="BB56" s="162">
        <f>IF(AZ56=2,G56,0)</f>
        <v>0</v>
      </c>
      <c r="BC56" s="162">
        <f>IF(AZ56=3,G56,0)</f>
        <v>0</v>
      </c>
      <c r="BD56" s="162">
        <f>IF(AZ56=4,G56,0)</f>
        <v>0</v>
      </c>
      <c r="BE56" s="162">
        <f>IF(AZ56=5,G56,0)</f>
        <v>0</v>
      </c>
      <c r="CA56" s="195">
        <v>7</v>
      </c>
      <c r="CB56" s="195">
        <v>1002</v>
      </c>
      <c r="CZ56" s="162">
        <v>0</v>
      </c>
    </row>
    <row r="57" spans="1:104">
      <c r="A57" s="189">
        <v>17</v>
      </c>
      <c r="B57" s="190" t="s">
        <v>137</v>
      </c>
      <c r="C57" s="191" t="s">
        <v>138</v>
      </c>
      <c r="D57" s="192" t="s">
        <v>60</v>
      </c>
      <c r="E57" s="193"/>
      <c r="F57" s="193"/>
      <c r="G57" s="194">
        <f>E57*F57</f>
        <v>0</v>
      </c>
      <c r="O57" s="188">
        <v>2</v>
      </c>
      <c r="AA57" s="162">
        <v>7</v>
      </c>
      <c r="AB57" s="162">
        <v>1002</v>
      </c>
      <c r="AC57" s="162">
        <v>5</v>
      </c>
      <c r="AZ57" s="162">
        <v>2</v>
      </c>
      <c r="BA57" s="162">
        <f>IF(AZ57=1,G57,0)</f>
        <v>0</v>
      </c>
      <c r="BB57" s="162">
        <f>IF(AZ57=2,G57,0)</f>
        <v>0</v>
      </c>
      <c r="BC57" s="162">
        <f>IF(AZ57=3,G57,0)</f>
        <v>0</v>
      </c>
      <c r="BD57" s="162">
        <f>IF(AZ57=4,G57,0)</f>
        <v>0</v>
      </c>
      <c r="BE57" s="162">
        <f>IF(AZ57=5,G57,0)</f>
        <v>0</v>
      </c>
      <c r="CA57" s="195">
        <v>7</v>
      </c>
      <c r="CB57" s="195">
        <v>1002</v>
      </c>
      <c r="CZ57" s="162">
        <v>0</v>
      </c>
    </row>
    <row r="58" spans="1:104">
      <c r="A58" s="208"/>
      <c r="B58" s="209" t="s">
        <v>74</v>
      </c>
      <c r="C58" s="210" t="str">
        <f>CONCATENATE(B37," ",C37)</f>
        <v>713 Izolace tepelné</v>
      </c>
      <c r="D58" s="211"/>
      <c r="E58" s="212"/>
      <c r="F58" s="213"/>
      <c r="G58" s="214">
        <f>SUM(G37:G57)</f>
        <v>0</v>
      </c>
      <c r="O58" s="188">
        <v>4</v>
      </c>
      <c r="BA58" s="215">
        <f>SUM(BA37:BA57)</f>
        <v>0</v>
      </c>
      <c r="BB58" s="215">
        <f>SUM(BB37:BB57)</f>
        <v>0</v>
      </c>
      <c r="BC58" s="215">
        <f>SUM(BC37:BC57)</f>
        <v>0</v>
      </c>
      <c r="BD58" s="215">
        <f>SUM(BD37:BD57)</f>
        <v>0</v>
      </c>
      <c r="BE58" s="215">
        <f>SUM(BE37:BE57)</f>
        <v>0</v>
      </c>
    </row>
    <row r="59" spans="1:104">
      <c r="A59" s="181" t="s">
        <v>72</v>
      </c>
      <c r="B59" s="182" t="s">
        <v>139</v>
      </c>
      <c r="C59" s="183" t="s">
        <v>140</v>
      </c>
      <c r="D59" s="184"/>
      <c r="E59" s="185"/>
      <c r="F59" s="185"/>
      <c r="G59" s="186"/>
      <c r="H59" s="187"/>
      <c r="I59" s="187"/>
      <c r="O59" s="188">
        <v>1</v>
      </c>
    </row>
    <row r="60" spans="1:104">
      <c r="A60" s="189">
        <v>18</v>
      </c>
      <c r="B60" s="190" t="s">
        <v>141</v>
      </c>
      <c r="C60" s="191" t="s">
        <v>142</v>
      </c>
      <c r="D60" s="192" t="s">
        <v>86</v>
      </c>
      <c r="E60" s="193">
        <v>3</v>
      </c>
      <c r="F60" s="193"/>
      <c r="G60" s="194">
        <f>E60*F60</f>
        <v>0</v>
      </c>
      <c r="O60" s="188">
        <v>2</v>
      </c>
      <c r="AA60" s="162">
        <v>1</v>
      </c>
      <c r="AB60" s="162">
        <v>7</v>
      </c>
      <c r="AC60" s="162">
        <v>7</v>
      </c>
      <c r="AZ60" s="162">
        <v>2</v>
      </c>
      <c r="BA60" s="162">
        <f>IF(AZ60=1,G60,0)</f>
        <v>0</v>
      </c>
      <c r="BB60" s="162">
        <f>IF(AZ60=2,G60,0)</f>
        <v>0</v>
      </c>
      <c r="BC60" s="162">
        <f>IF(AZ60=3,G60,0)</f>
        <v>0</v>
      </c>
      <c r="BD60" s="162">
        <f>IF(AZ60=4,G60,0)</f>
        <v>0</v>
      </c>
      <c r="BE60" s="162">
        <f>IF(AZ60=5,G60,0)</f>
        <v>0</v>
      </c>
      <c r="CA60" s="195">
        <v>1</v>
      </c>
      <c r="CB60" s="195">
        <v>7</v>
      </c>
      <c r="CZ60" s="162">
        <v>0</v>
      </c>
    </row>
    <row r="61" spans="1:104">
      <c r="A61" s="196"/>
      <c r="B61" s="197"/>
      <c r="C61" s="198" t="s">
        <v>143</v>
      </c>
      <c r="D61" s="199"/>
      <c r="E61" s="199"/>
      <c r="F61" s="199"/>
      <c r="G61" s="200"/>
      <c r="L61" s="201" t="s">
        <v>143</v>
      </c>
      <c r="O61" s="188">
        <v>3</v>
      </c>
    </row>
    <row r="62" spans="1:104">
      <c r="A62" s="196"/>
      <c r="B62" s="197"/>
      <c r="C62" s="198" t="s">
        <v>144</v>
      </c>
      <c r="D62" s="199"/>
      <c r="E62" s="199"/>
      <c r="F62" s="199"/>
      <c r="G62" s="200"/>
      <c r="L62" s="201" t="s">
        <v>144</v>
      </c>
      <c r="O62" s="188">
        <v>3</v>
      </c>
    </row>
    <row r="63" spans="1:104">
      <c r="A63" s="189">
        <v>19</v>
      </c>
      <c r="B63" s="190" t="s">
        <v>145</v>
      </c>
      <c r="C63" s="191" t="s">
        <v>146</v>
      </c>
      <c r="D63" s="192" t="s">
        <v>117</v>
      </c>
      <c r="E63" s="193">
        <v>4</v>
      </c>
      <c r="F63" s="193"/>
      <c r="G63" s="194">
        <f>E63*F63</f>
        <v>0</v>
      </c>
      <c r="O63" s="188">
        <v>2</v>
      </c>
      <c r="AA63" s="162">
        <v>1</v>
      </c>
      <c r="AB63" s="162">
        <v>7</v>
      </c>
      <c r="AC63" s="162">
        <v>7</v>
      </c>
      <c r="AZ63" s="162">
        <v>2</v>
      </c>
      <c r="BA63" s="162">
        <f>IF(AZ63=1,G63,0)</f>
        <v>0</v>
      </c>
      <c r="BB63" s="162">
        <f>IF(AZ63=2,G63,0)</f>
        <v>0</v>
      </c>
      <c r="BC63" s="162">
        <f>IF(AZ63=3,G63,0)</f>
        <v>0</v>
      </c>
      <c r="BD63" s="162">
        <f>IF(AZ63=4,G63,0)</f>
        <v>0</v>
      </c>
      <c r="BE63" s="162">
        <f>IF(AZ63=5,G63,0)</f>
        <v>0</v>
      </c>
      <c r="CA63" s="195">
        <v>1</v>
      </c>
      <c r="CB63" s="195">
        <v>7</v>
      </c>
      <c r="CZ63" s="162">
        <v>4.6999999999997001E-4</v>
      </c>
    </row>
    <row r="64" spans="1:104">
      <c r="A64" s="196"/>
      <c r="B64" s="197"/>
      <c r="C64" s="198" t="s">
        <v>147</v>
      </c>
      <c r="D64" s="199"/>
      <c r="E64" s="199"/>
      <c r="F64" s="199"/>
      <c r="G64" s="200"/>
      <c r="L64" s="201" t="s">
        <v>147</v>
      </c>
      <c r="O64" s="188">
        <v>3</v>
      </c>
    </row>
    <row r="65" spans="1:104">
      <c r="A65" s="189">
        <v>20</v>
      </c>
      <c r="B65" s="190" t="s">
        <v>148</v>
      </c>
      <c r="C65" s="191" t="s">
        <v>149</v>
      </c>
      <c r="D65" s="192" t="s">
        <v>60</v>
      </c>
      <c r="E65" s="193"/>
      <c r="F65" s="193"/>
      <c r="G65" s="194">
        <f>E65*F65</f>
        <v>0</v>
      </c>
      <c r="O65" s="188">
        <v>2</v>
      </c>
      <c r="AA65" s="162">
        <v>1</v>
      </c>
      <c r="AB65" s="162">
        <v>5</v>
      </c>
      <c r="AC65" s="162">
        <v>5</v>
      </c>
      <c r="AZ65" s="162">
        <v>2</v>
      </c>
      <c r="BA65" s="162">
        <f>IF(AZ65=1,G65,0)</f>
        <v>0</v>
      </c>
      <c r="BB65" s="162">
        <f>IF(AZ65=2,G65,0)</f>
        <v>0</v>
      </c>
      <c r="BC65" s="162">
        <f>IF(AZ65=3,G65,0)</f>
        <v>0</v>
      </c>
      <c r="BD65" s="162">
        <f>IF(AZ65=4,G65,0)</f>
        <v>0</v>
      </c>
      <c r="BE65" s="162">
        <f>IF(AZ65=5,G65,0)</f>
        <v>0</v>
      </c>
      <c r="CA65" s="195">
        <v>1</v>
      </c>
      <c r="CB65" s="195">
        <v>5</v>
      </c>
      <c r="CZ65" s="162">
        <v>0</v>
      </c>
    </row>
    <row r="66" spans="1:104">
      <c r="A66" s="189">
        <v>21</v>
      </c>
      <c r="B66" s="190" t="s">
        <v>150</v>
      </c>
      <c r="C66" s="191" t="s">
        <v>151</v>
      </c>
      <c r="D66" s="192" t="s">
        <v>60</v>
      </c>
      <c r="E66" s="193"/>
      <c r="F66" s="193"/>
      <c r="G66" s="194">
        <f>E66*F66</f>
        <v>0</v>
      </c>
      <c r="O66" s="188">
        <v>2</v>
      </c>
      <c r="AA66" s="162">
        <v>7</v>
      </c>
      <c r="AB66" s="162">
        <v>1002</v>
      </c>
      <c r="AC66" s="162">
        <v>5</v>
      </c>
      <c r="AZ66" s="162">
        <v>2</v>
      </c>
      <c r="BA66" s="162">
        <f>IF(AZ66=1,G66,0)</f>
        <v>0</v>
      </c>
      <c r="BB66" s="162">
        <f>IF(AZ66=2,G66,0)</f>
        <v>0</v>
      </c>
      <c r="BC66" s="162">
        <f>IF(AZ66=3,G66,0)</f>
        <v>0</v>
      </c>
      <c r="BD66" s="162">
        <f>IF(AZ66=4,G66,0)</f>
        <v>0</v>
      </c>
      <c r="BE66" s="162">
        <f>IF(AZ66=5,G66,0)</f>
        <v>0</v>
      </c>
      <c r="CA66" s="195">
        <v>7</v>
      </c>
      <c r="CB66" s="195">
        <v>1002</v>
      </c>
      <c r="CZ66" s="162">
        <v>0</v>
      </c>
    </row>
    <row r="67" spans="1:104">
      <c r="A67" s="208"/>
      <c r="B67" s="209" t="s">
        <v>74</v>
      </c>
      <c r="C67" s="210" t="str">
        <f>CONCATENATE(B59," ",C59)</f>
        <v>721 Vnitřní kanalizace</v>
      </c>
      <c r="D67" s="211"/>
      <c r="E67" s="212"/>
      <c r="F67" s="213"/>
      <c r="G67" s="214">
        <f>SUM(G59:G66)</f>
        <v>0</v>
      </c>
      <c r="O67" s="188">
        <v>4</v>
      </c>
      <c r="BA67" s="215">
        <f>SUM(BA59:BA66)</f>
        <v>0</v>
      </c>
      <c r="BB67" s="215">
        <f>SUM(BB59:BB66)</f>
        <v>0</v>
      </c>
      <c r="BC67" s="215">
        <f>SUM(BC59:BC66)</f>
        <v>0</v>
      </c>
      <c r="BD67" s="215">
        <f>SUM(BD59:BD66)</f>
        <v>0</v>
      </c>
      <c r="BE67" s="215">
        <f>SUM(BE59:BE66)</f>
        <v>0</v>
      </c>
    </row>
    <row r="68" spans="1:104">
      <c r="A68" s="181" t="s">
        <v>72</v>
      </c>
      <c r="B68" s="182" t="s">
        <v>152</v>
      </c>
      <c r="C68" s="183" t="s">
        <v>153</v>
      </c>
      <c r="D68" s="184"/>
      <c r="E68" s="185"/>
      <c r="F68" s="185"/>
      <c r="G68" s="186"/>
      <c r="H68" s="187"/>
      <c r="I68" s="187"/>
      <c r="O68" s="188">
        <v>1</v>
      </c>
    </row>
    <row r="69" spans="1:104">
      <c r="A69" s="189">
        <v>22</v>
      </c>
      <c r="B69" s="190" t="s">
        <v>154</v>
      </c>
      <c r="C69" s="191" t="s">
        <v>155</v>
      </c>
      <c r="D69" s="192" t="s">
        <v>117</v>
      </c>
      <c r="E69" s="193">
        <v>20</v>
      </c>
      <c r="F69" s="193"/>
      <c r="G69" s="194">
        <f>E69*F69</f>
        <v>0</v>
      </c>
      <c r="O69" s="188">
        <v>2</v>
      </c>
      <c r="AA69" s="162">
        <v>1</v>
      </c>
      <c r="AB69" s="162">
        <v>7</v>
      </c>
      <c r="AC69" s="162">
        <v>7</v>
      </c>
      <c r="AZ69" s="162">
        <v>2</v>
      </c>
      <c r="BA69" s="162">
        <f>IF(AZ69=1,G69,0)</f>
        <v>0</v>
      </c>
      <c r="BB69" s="162">
        <f>IF(AZ69=2,G69,0)</f>
        <v>0</v>
      </c>
      <c r="BC69" s="162">
        <f>IF(AZ69=3,G69,0)</f>
        <v>0</v>
      </c>
      <c r="BD69" s="162">
        <f>IF(AZ69=4,G69,0)</f>
        <v>0</v>
      </c>
      <c r="BE69" s="162">
        <f>IF(AZ69=5,G69,0)</f>
        <v>0</v>
      </c>
      <c r="CA69" s="195">
        <v>1</v>
      </c>
      <c r="CB69" s="195">
        <v>7</v>
      </c>
      <c r="CZ69" s="162">
        <v>1.8000000000006899E-4</v>
      </c>
    </row>
    <row r="70" spans="1:104">
      <c r="A70" s="196"/>
      <c r="B70" s="197"/>
      <c r="C70" s="198"/>
      <c r="D70" s="199"/>
      <c r="E70" s="199"/>
      <c r="F70" s="199"/>
      <c r="G70" s="200"/>
      <c r="L70" s="201"/>
      <c r="O70" s="188">
        <v>3</v>
      </c>
    </row>
    <row r="71" spans="1:104">
      <c r="A71" s="189">
        <v>23</v>
      </c>
      <c r="B71" s="190" t="s">
        <v>80</v>
      </c>
      <c r="C71" s="191" t="s">
        <v>156</v>
      </c>
      <c r="D71" s="192" t="s">
        <v>121</v>
      </c>
      <c r="E71" s="193">
        <v>20</v>
      </c>
      <c r="F71" s="193"/>
      <c r="G71" s="194">
        <f>E71*F71</f>
        <v>0</v>
      </c>
      <c r="O71" s="188">
        <v>2</v>
      </c>
      <c r="AA71" s="162">
        <v>11</v>
      </c>
      <c r="AB71" s="162">
        <v>0</v>
      </c>
      <c r="AC71" s="162">
        <v>87</v>
      </c>
      <c r="AZ71" s="162">
        <v>2</v>
      </c>
      <c r="BA71" s="162">
        <f>IF(AZ71=1,G71,0)</f>
        <v>0</v>
      </c>
      <c r="BB71" s="162">
        <f>IF(AZ71=2,G71,0)</f>
        <v>0</v>
      </c>
      <c r="BC71" s="162">
        <f>IF(AZ71=3,G71,0)</f>
        <v>0</v>
      </c>
      <c r="BD71" s="162">
        <f>IF(AZ71=4,G71,0)</f>
        <v>0</v>
      </c>
      <c r="BE71" s="162">
        <f>IF(AZ71=5,G71,0)</f>
        <v>0</v>
      </c>
      <c r="CA71" s="195">
        <v>11</v>
      </c>
      <c r="CB71" s="195">
        <v>0</v>
      </c>
      <c r="CZ71" s="162">
        <v>0</v>
      </c>
    </row>
    <row r="72" spans="1:104">
      <c r="A72" s="196"/>
      <c r="B72" s="197"/>
      <c r="C72" s="198" t="s">
        <v>157</v>
      </c>
      <c r="D72" s="199"/>
      <c r="E72" s="199"/>
      <c r="F72" s="199"/>
      <c r="G72" s="200"/>
      <c r="L72" s="201" t="s">
        <v>157</v>
      </c>
      <c r="O72" s="188">
        <v>3</v>
      </c>
    </row>
    <row r="73" spans="1:104">
      <c r="A73" s="196"/>
      <c r="B73" s="197"/>
      <c r="C73" s="198" t="s">
        <v>158</v>
      </c>
      <c r="D73" s="199"/>
      <c r="E73" s="199"/>
      <c r="F73" s="199"/>
      <c r="G73" s="200"/>
      <c r="L73" s="201" t="s">
        <v>158</v>
      </c>
      <c r="O73" s="188">
        <v>3</v>
      </c>
    </row>
    <row r="74" spans="1:104">
      <c r="A74" s="196"/>
      <c r="B74" s="197"/>
      <c r="C74" s="198" t="s">
        <v>159</v>
      </c>
      <c r="D74" s="199"/>
      <c r="E74" s="199"/>
      <c r="F74" s="199"/>
      <c r="G74" s="200"/>
      <c r="L74" s="201" t="s">
        <v>159</v>
      </c>
      <c r="O74" s="188">
        <v>3</v>
      </c>
    </row>
    <row r="75" spans="1:104">
      <c r="A75" s="189">
        <v>24</v>
      </c>
      <c r="B75" s="190" t="s">
        <v>88</v>
      </c>
      <c r="C75" s="191" t="s">
        <v>160</v>
      </c>
      <c r="D75" s="192" t="s">
        <v>86</v>
      </c>
      <c r="E75" s="193">
        <v>1</v>
      </c>
      <c r="F75" s="193"/>
      <c r="G75" s="194">
        <f>E75*F75</f>
        <v>0</v>
      </c>
      <c r="O75" s="188">
        <v>2</v>
      </c>
      <c r="AA75" s="162">
        <v>11</v>
      </c>
      <c r="AB75" s="162">
        <v>-1</v>
      </c>
      <c r="AC75" s="162">
        <v>88</v>
      </c>
      <c r="AZ75" s="162">
        <v>2</v>
      </c>
      <c r="BA75" s="162">
        <f>IF(AZ75=1,G75,0)</f>
        <v>0</v>
      </c>
      <c r="BB75" s="162">
        <f>IF(AZ75=2,G75,0)</f>
        <v>0</v>
      </c>
      <c r="BC75" s="162">
        <f>IF(AZ75=3,G75,0)</f>
        <v>0</v>
      </c>
      <c r="BD75" s="162">
        <f>IF(AZ75=4,G75,0)</f>
        <v>0</v>
      </c>
      <c r="BE75" s="162">
        <f>IF(AZ75=5,G75,0)</f>
        <v>0</v>
      </c>
      <c r="CA75" s="195">
        <v>11</v>
      </c>
      <c r="CB75" s="195">
        <v>-1</v>
      </c>
      <c r="CZ75" s="162">
        <v>2.8000000000005798E-4</v>
      </c>
    </row>
    <row r="76" spans="1:104">
      <c r="A76" s="196"/>
      <c r="B76" s="197"/>
      <c r="C76" s="198" t="s">
        <v>161</v>
      </c>
      <c r="D76" s="199"/>
      <c r="E76" s="199"/>
      <c r="F76" s="199"/>
      <c r="G76" s="200"/>
      <c r="L76" s="201" t="s">
        <v>161</v>
      </c>
      <c r="O76" s="188">
        <v>3</v>
      </c>
    </row>
    <row r="77" spans="1:104">
      <c r="A77" s="196"/>
      <c r="B77" s="197"/>
      <c r="C77" s="198" t="s">
        <v>162</v>
      </c>
      <c r="D77" s="199"/>
      <c r="E77" s="199"/>
      <c r="F77" s="199"/>
      <c r="G77" s="200"/>
      <c r="L77" s="201" t="s">
        <v>162</v>
      </c>
      <c r="O77" s="188">
        <v>3</v>
      </c>
    </row>
    <row r="78" spans="1:104">
      <c r="A78" s="196"/>
      <c r="B78" s="197"/>
      <c r="C78" s="198"/>
      <c r="D78" s="199"/>
      <c r="E78" s="199"/>
      <c r="F78" s="199"/>
      <c r="G78" s="200"/>
      <c r="L78" s="201"/>
      <c r="O78" s="188">
        <v>3</v>
      </c>
    </row>
    <row r="79" spans="1:104">
      <c r="A79" s="189">
        <v>25</v>
      </c>
      <c r="B79" s="190" t="s">
        <v>111</v>
      </c>
      <c r="C79" s="191" t="s">
        <v>163</v>
      </c>
      <c r="D79" s="192" t="s">
        <v>86</v>
      </c>
      <c r="E79" s="193">
        <v>1</v>
      </c>
      <c r="F79" s="193"/>
      <c r="G79" s="194">
        <f>E79*F79</f>
        <v>0</v>
      </c>
      <c r="O79" s="188">
        <v>2</v>
      </c>
      <c r="AA79" s="162">
        <v>11</v>
      </c>
      <c r="AB79" s="162">
        <v>0</v>
      </c>
      <c r="AC79" s="162">
        <v>129</v>
      </c>
      <c r="AZ79" s="162">
        <v>2</v>
      </c>
      <c r="BA79" s="162">
        <f>IF(AZ79=1,G79,0)</f>
        <v>0</v>
      </c>
      <c r="BB79" s="162">
        <f>IF(AZ79=2,G79,0)</f>
        <v>0</v>
      </c>
      <c r="BC79" s="162">
        <f>IF(AZ79=3,G79,0)</f>
        <v>0</v>
      </c>
      <c r="BD79" s="162">
        <f>IF(AZ79=4,G79,0)</f>
        <v>0</v>
      </c>
      <c r="BE79" s="162">
        <f>IF(AZ79=5,G79,0)</f>
        <v>0</v>
      </c>
      <c r="CA79" s="195">
        <v>11</v>
      </c>
      <c r="CB79" s="195">
        <v>0</v>
      </c>
      <c r="CZ79" s="162">
        <v>0</v>
      </c>
    </row>
    <row r="80" spans="1:104">
      <c r="A80" s="196"/>
      <c r="B80" s="197"/>
      <c r="C80" s="198" t="s">
        <v>164</v>
      </c>
      <c r="D80" s="199"/>
      <c r="E80" s="199"/>
      <c r="F80" s="199"/>
      <c r="G80" s="200"/>
      <c r="L80" s="201" t="s">
        <v>164</v>
      </c>
      <c r="O80" s="188">
        <v>3</v>
      </c>
    </row>
    <row r="81" spans="1:104">
      <c r="A81" s="196"/>
      <c r="B81" s="197"/>
      <c r="C81" s="198"/>
      <c r="D81" s="199"/>
      <c r="E81" s="199"/>
      <c r="F81" s="199"/>
      <c r="G81" s="200"/>
      <c r="L81" s="201"/>
      <c r="O81" s="188">
        <v>3</v>
      </c>
    </row>
    <row r="82" spans="1:104">
      <c r="A82" s="189">
        <v>26</v>
      </c>
      <c r="B82" s="190" t="s">
        <v>165</v>
      </c>
      <c r="C82" s="191" t="s">
        <v>166</v>
      </c>
      <c r="D82" s="192" t="s">
        <v>60</v>
      </c>
      <c r="E82" s="193"/>
      <c r="F82" s="193"/>
      <c r="G82" s="194">
        <f>E82*F82</f>
        <v>0</v>
      </c>
      <c r="O82" s="188">
        <v>2</v>
      </c>
      <c r="AA82" s="162">
        <v>7</v>
      </c>
      <c r="AB82" s="162">
        <v>1002</v>
      </c>
      <c r="AC82" s="162">
        <v>5</v>
      </c>
      <c r="AZ82" s="162">
        <v>2</v>
      </c>
      <c r="BA82" s="162">
        <f>IF(AZ82=1,G82,0)</f>
        <v>0</v>
      </c>
      <c r="BB82" s="162">
        <f>IF(AZ82=2,G82,0)</f>
        <v>0</v>
      </c>
      <c r="BC82" s="162">
        <f>IF(AZ82=3,G82,0)</f>
        <v>0</v>
      </c>
      <c r="BD82" s="162">
        <f>IF(AZ82=4,G82,0)</f>
        <v>0</v>
      </c>
      <c r="BE82" s="162">
        <f>IF(AZ82=5,G82,0)</f>
        <v>0</v>
      </c>
      <c r="CA82" s="195">
        <v>7</v>
      </c>
      <c r="CB82" s="195">
        <v>1002</v>
      </c>
      <c r="CZ82" s="162">
        <v>0</v>
      </c>
    </row>
    <row r="83" spans="1:104">
      <c r="A83" s="189">
        <v>27</v>
      </c>
      <c r="B83" s="190" t="s">
        <v>167</v>
      </c>
      <c r="C83" s="191" t="s">
        <v>168</v>
      </c>
      <c r="D83" s="192" t="s">
        <v>60</v>
      </c>
      <c r="E83" s="193"/>
      <c r="F83" s="193"/>
      <c r="G83" s="194">
        <f>E83*F83</f>
        <v>0</v>
      </c>
      <c r="O83" s="188">
        <v>2</v>
      </c>
      <c r="AA83" s="162">
        <v>7</v>
      </c>
      <c r="AB83" s="162">
        <v>1002</v>
      </c>
      <c r="AC83" s="162">
        <v>5</v>
      </c>
      <c r="AZ83" s="162">
        <v>2</v>
      </c>
      <c r="BA83" s="162">
        <f>IF(AZ83=1,G83,0)</f>
        <v>0</v>
      </c>
      <c r="BB83" s="162">
        <f>IF(AZ83=2,G83,0)</f>
        <v>0</v>
      </c>
      <c r="BC83" s="162">
        <f>IF(AZ83=3,G83,0)</f>
        <v>0</v>
      </c>
      <c r="BD83" s="162">
        <f>IF(AZ83=4,G83,0)</f>
        <v>0</v>
      </c>
      <c r="BE83" s="162">
        <f>IF(AZ83=5,G83,0)</f>
        <v>0</v>
      </c>
      <c r="CA83" s="195">
        <v>7</v>
      </c>
      <c r="CB83" s="195">
        <v>1002</v>
      </c>
      <c r="CZ83" s="162">
        <v>0</v>
      </c>
    </row>
    <row r="84" spans="1:104">
      <c r="A84" s="208"/>
      <c r="B84" s="209" t="s">
        <v>74</v>
      </c>
      <c r="C84" s="210" t="str">
        <f>CONCATENATE(B68," ",C68)</f>
        <v>722 Vnitřní vodovod</v>
      </c>
      <c r="D84" s="211"/>
      <c r="E84" s="212"/>
      <c r="F84" s="213"/>
      <c r="G84" s="214">
        <f>SUM(G68:G83)</f>
        <v>0</v>
      </c>
      <c r="O84" s="188">
        <v>4</v>
      </c>
      <c r="BA84" s="215">
        <f>SUM(BA68:BA83)</f>
        <v>0</v>
      </c>
      <c r="BB84" s="215">
        <f>SUM(BB68:BB83)</f>
        <v>0</v>
      </c>
      <c r="BC84" s="215">
        <f>SUM(BC68:BC83)</f>
        <v>0</v>
      </c>
      <c r="BD84" s="215">
        <f>SUM(BD68:BD83)</f>
        <v>0</v>
      </c>
      <c r="BE84" s="215">
        <f>SUM(BE68:BE83)</f>
        <v>0</v>
      </c>
    </row>
    <row r="85" spans="1:104">
      <c r="A85" s="181" t="s">
        <v>72</v>
      </c>
      <c r="B85" s="182" t="s">
        <v>169</v>
      </c>
      <c r="C85" s="183" t="s">
        <v>170</v>
      </c>
      <c r="D85" s="184"/>
      <c r="E85" s="185"/>
      <c r="F85" s="185"/>
      <c r="G85" s="186"/>
      <c r="H85" s="187"/>
      <c r="I85" s="187"/>
      <c r="O85" s="188">
        <v>1</v>
      </c>
    </row>
    <row r="86" spans="1:104">
      <c r="A86" s="189">
        <v>28</v>
      </c>
      <c r="B86" s="190" t="s">
        <v>88</v>
      </c>
      <c r="C86" s="191" t="s">
        <v>171</v>
      </c>
      <c r="D86" s="192" t="s">
        <v>86</v>
      </c>
      <c r="E86" s="193">
        <v>1</v>
      </c>
      <c r="F86" s="193"/>
      <c r="G86" s="194">
        <f>E86*F86</f>
        <v>0</v>
      </c>
      <c r="O86" s="188">
        <v>2</v>
      </c>
      <c r="AA86" s="162">
        <v>11</v>
      </c>
      <c r="AB86" s="162">
        <v>0</v>
      </c>
      <c r="AC86" s="162">
        <v>72</v>
      </c>
      <c r="AZ86" s="162">
        <v>2</v>
      </c>
      <c r="BA86" s="162">
        <f>IF(AZ86=1,G86,0)</f>
        <v>0</v>
      </c>
      <c r="BB86" s="162">
        <f>IF(AZ86=2,G86,0)</f>
        <v>0</v>
      </c>
      <c r="BC86" s="162">
        <f>IF(AZ86=3,G86,0)</f>
        <v>0</v>
      </c>
      <c r="BD86" s="162">
        <f>IF(AZ86=4,G86,0)</f>
        <v>0</v>
      </c>
      <c r="BE86" s="162">
        <f>IF(AZ86=5,G86,0)</f>
        <v>0</v>
      </c>
      <c r="CA86" s="195">
        <v>11</v>
      </c>
      <c r="CB86" s="195">
        <v>0</v>
      </c>
      <c r="CZ86" s="162">
        <v>0</v>
      </c>
    </row>
    <row r="87" spans="1:104">
      <c r="A87" s="196"/>
      <c r="B87" s="197"/>
      <c r="C87" s="198" t="s">
        <v>172</v>
      </c>
      <c r="D87" s="199"/>
      <c r="E87" s="199"/>
      <c r="F87" s="199"/>
      <c r="G87" s="200"/>
      <c r="L87" s="201" t="s">
        <v>172</v>
      </c>
      <c r="O87" s="188">
        <v>3</v>
      </c>
    </row>
    <row r="88" spans="1:104">
      <c r="A88" s="189">
        <v>29</v>
      </c>
      <c r="B88" s="190" t="s">
        <v>93</v>
      </c>
      <c r="C88" s="191" t="s">
        <v>173</v>
      </c>
      <c r="D88" s="192" t="s">
        <v>86</v>
      </c>
      <c r="E88" s="193">
        <v>1</v>
      </c>
      <c r="F88" s="193"/>
      <c r="G88" s="194">
        <f>E88*F88</f>
        <v>0</v>
      </c>
      <c r="O88" s="188">
        <v>2</v>
      </c>
      <c r="AA88" s="162">
        <v>11</v>
      </c>
      <c r="AB88" s="162">
        <v>0</v>
      </c>
      <c r="AC88" s="162">
        <v>124</v>
      </c>
      <c r="AZ88" s="162">
        <v>2</v>
      </c>
      <c r="BA88" s="162">
        <f>IF(AZ88=1,G88,0)</f>
        <v>0</v>
      </c>
      <c r="BB88" s="162">
        <f>IF(AZ88=2,G88,0)</f>
        <v>0</v>
      </c>
      <c r="BC88" s="162">
        <f>IF(AZ88=3,G88,0)</f>
        <v>0</v>
      </c>
      <c r="BD88" s="162">
        <f>IF(AZ88=4,G88,0)</f>
        <v>0</v>
      </c>
      <c r="BE88" s="162">
        <f>IF(AZ88=5,G88,0)</f>
        <v>0</v>
      </c>
      <c r="CA88" s="195">
        <v>11</v>
      </c>
      <c r="CB88" s="195">
        <v>0</v>
      </c>
      <c r="CZ88" s="162">
        <v>0</v>
      </c>
    </row>
    <row r="89" spans="1:104">
      <c r="A89" s="196"/>
      <c r="B89" s="197"/>
      <c r="C89" s="198" t="s">
        <v>174</v>
      </c>
      <c r="D89" s="199"/>
      <c r="E89" s="199"/>
      <c r="F89" s="199"/>
      <c r="G89" s="200"/>
      <c r="L89" s="201" t="s">
        <v>174</v>
      </c>
      <c r="O89" s="188">
        <v>3</v>
      </c>
    </row>
    <row r="90" spans="1:104">
      <c r="A90" s="189">
        <v>30</v>
      </c>
      <c r="B90" s="190" t="s">
        <v>124</v>
      </c>
      <c r="C90" s="191" t="s">
        <v>175</v>
      </c>
      <c r="D90" s="192" t="s">
        <v>86</v>
      </c>
      <c r="E90" s="193">
        <v>1</v>
      </c>
      <c r="F90" s="193"/>
      <c r="G90" s="194">
        <f>E90*F90</f>
        <v>0</v>
      </c>
      <c r="O90" s="188">
        <v>2</v>
      </c>
      <c r="AA90" s="162">
        <v>11</v>
      </c>
      <c r="AB90" s="162">
        <v>0</v>
      </c>
      <c r="AC90" s="162">
        <v>73</v>
      </c>
      <c r="AZ90" s="162">
        <v>2</v>
      </c>
      <c r="BA90" s="162">
        <f>IF(AZ90=1,G90,0)</f>
        <v>0</v>
      </c>
      <c r="BB90" s="162">
        <f>IF(AZ90=2,G90,0)</f>
        <v>0</v>
      </c>
      <c r="BC90" s="162">
        <f>IF(AZ90=3,G90,0)</f>
        <v>0</v>
      </c>
      <c r="BD90" s="162">
        <f>IF(AZ90=4,G90,0)</f>
        <v>0</v>
      </c>
      <c r="BE90" s="162">
        <f>IF(AZ90=5,G90,0)</f>
        <v>0</v>
      </c>
      <c r="CA90" s="195">
        <v>11</v>
      </c>
      <c r="CB90" s="195">
        <v>0</v>
      </c>
      <c r="CZ90" s="162">
        <v>0</v>
      </c>
    </row>
    <row r="91" spans="1:104">
      <c r="A91" s="196"/>
      <c r="B91" s="197"/>
      <c r="C91" s="198" t="s">
        <v>176</v>
      </c>
      <c r="D91" s="199"/>
      <c r="E91" s="199"/>
      <c r="F91" s="199"/>
      <c r="G91" s="200"/>
      <c r="L91" s="201" t="s">
        <v>176</v>
      </c>
      <c r="O91" s="188">
        <v>3</v>
      </c>
    </row>
    <row r="92" spans="1:104">
      <c r="A92" s="196"/>
      <c r="B92" s="197"/>
      <c r="C92" s="198" t="s">
        <v>83</v>
      </c>
      <c r="D92" s="199"/>
      <c r="E92" s="199"/>
      <c r="F92" s="199"/>
      <c r="G92" s="200"/>
      <c r="L92" s="201" t="s">
        <v>83</v>
      </c>
      <c r="O92" s="188">
        <v>3</v>
      </c>
    </row>
    <row r="93" spans="1:104">
      <c r="A93" s="189">
        <v>31</v>
      </c>
      <c r="B93" s="190" t="s">
        <v>177</v>
      </c>
      <c r="C93" s="191" t="s">
        <v>178</v>
      </c>
      <c r="D93" s="192" t="s">
        <v>179</v>
      </c>
      <c r="E93" s="193">
        <v>1</v>
      </c>
      <c r="F93" s="193"/>
      <c r="G93" s="194">
        <f>E93*F93</f>
        <v>0</v>
      </c>
      <c r="O93" s="188">
        <v>2</v>
      </c>
      <c r="AA93" s="162">
        <v>11</v>
      </c>
      <c r="AB93" s="162">
        <v>0</v>
      </c>
      <c r="AC93" s="162">
        <v>125</v>
      </c>
      <c r="AZ93" s="162">
        <v>2</v>
      </c>
      <c r="BA93" s="162">
        <f>IF(AZ93=1,G93,0)</f>
        <v>0</v>
      </c>
      <c r="BB93" s="162">
        <f>IF(AZ93=2,G93,0)</f>
        <v>0</v>
      </c>
      <c r="BC93" s="162">
        <f>IF(AZ93=3,G93,0)</f>
        <v>0</v>
      </c>
      <c r="BD93" s="162">
        <f>IF(AZ93=4,G93,0)</f>
        <v>0</v>
      </c>
      <c r="BE93" s="162">
        <f>IF(AZ93=5,G93,0)</f>
        <v>0</v>
      </c>
      <c r="CA93" s="195">
        <v>11</v>
      </c>
      <c r="CB93" s="195">
        <v>0</v>
      </c>
      <c r="CZ93" s="162">
        <v>0</v>
      </c>
    </row>
    <row r="94" spans="1:104">
      <c r="A94" s="196"/>
      <c r="B94" s="197"/>
      <c r="C94" s="198" t="s">
        <v>180</v>
      </c>
      <c r="D94" s="199"/>
      <c r="E94" s="199"/>
      <c r="F94" s="199"/>
      <c r="G94" s="200"/>
      <c r="L94" s="201" t="s">
        <v>180</v>
      </c>
      <c r="O94" s="188">
        <v>3</v>
      </c>
    </row>
    <row r="95" spans="1:104">
      <c r="A95" s="196"/>
      <c r="B95" s="197"/>
      <c r="C95" s="198" t="s">
        <v>83</v>
      </c>
      <c r="D95" s="199"/>
      <c r="E95" s="199"/>
      <c r="F95" s="199"/>
      <c r="G95" s="200"/>
      <c r="L95" s="201" t="s">
        <v>83</v>
      </c>
      <c r="O95" s="188">
        <v>3</v>
      </c>
    </row>
    <row r="96" spans="1:104">
      <c r="A96" s="189">
        <v>32</v>
      </c>
      <c r="B96" s="190" t="s">
        <v>181</v>
      </c>
      <c r="C96" s="191" t="s">
        <v>182</v>
      </c>
      <c r="D96" s="192" t="s">
        <v>86</v>
      </c>
      <c r="E96" s="193">
        <v>1</v>
      </c>
      <c r="F96" s="193"/>
      <c r="G96" s="194">
        <f>E96*F96</f>
        <v>0</v>
      </c>
      <c r="O96" s="188">
        <v>2</v>
      </c>
      <c r="AA96" s="162">
        <v>11</v>
      </c>
      <c r="AB96" s="162">
        <v>0</v>
      </c>
      <c r="AC96" s="162">
        <v>21</v>
      </c>
      <c r="AZ96" s="162">
        <v>2</v>
      </c>
      <c r="BA96" s="162">
        <f>IF(AZ96=1,G96,0)</f>
        <v>0</v>
      </c>
      <c r="BB96" s="162">
        <f>IF(AZ96=2,G96,0)</f>
        <v>0</v>
      </c>
      <c r="BC96" s="162">
        <f>IF(AZ96=3,G96,0)</f>
        <v>0</v>
      </c>
      <c r="BD96" s="162">
        <f>IF(AZ96=4,G96,0)</f>
        <v>0</v>
      </c>
      <c r="BE96" s="162">
        <f>IF(AZ96=5,G96,0)</f>
        <v>0</v>
      </c>
      <c r="CA96" s="195">
        <v>11</v>
      </c>
      <c r="CB96" s="195">
        <v>0</v>
      </c>
      <c r="CZ96" s="162">
        <v>0</v>
      </c>
    </row>
    <row r="97" spans="1:104">
      <c r="A97" s="196"/>
      <c r="B97" s="197"/>
      <c r="C97" s="198" t="s">
        <v>83</v>
      </c>
      <c r="D97" s="199"/>
      <c r="E97" s="199"/>
      <c r="F97" s="199"/>
      <c r="G97" s="200"/>
      <c r="L97" s="201" t="s">
        <v>83</v>
      </c>
      <c r="O97" s="188">
        <v>3</v>
      </c>
    </row>
    <row r="98" spans="1:104">
      <c r="A98" s="208"/>
      <c r="B98" s="209" t="s">
        <v>74</v>
      </c>
      <c r="C98" s="210" t="str">
        <f>CONCATENATE(B85," ",C85)</f>
        <v>728 Vzduchotechnika</v>
      </c>
      <c r="D98" s="211"/>
      <c r="E98" s="212"/>
      <c r="F98" s="213"/>
      <c r="G98" s="214">
        <f>SUM(G85:G97)</f>
        <v>0</v>
      </c>
      <c r="O98" s="188">
        <v>4</v>
      </c>
      <c r="BA98" s="215">
        <f>SUM(BA85:BA97)</f>
        <v>0</v>
      </c>
      <c r="BB98" s="215">
        <f>SUM(BB85:BB97)</f>
        <v>0</v>
      </c>
      <c r="BC98" s="215">
        <f>SUM(BC85:BC97)</f>
        <v>0</v>
      </c>
      <c r="BD98" s="215">
        <f>SUM(BD85:BD97)</f>
        <v>0</v>
      </c>
      <c r="BE98" s="215">
        <f>SUM(BE85:BE97)</f>
        <v>0</v>
      </c>
    </row>
    <row r="99" spans="1:104">
      <c r="A99" s="181" t="s">
        <v>72</v>
      </c>
      <c r="B99" s="182" t="s">
        <v>183</v>
      </c>
      <c r="C99" s="183" t="s">
        <v>184</v>
      </c>
      <c r="D99" s="184"/>
      <c r="E99" s="185"/>
      <c r="F99" s="185"/>
      <c r="G99" s="186"/>
      <c r="H99" s="187"/>
      <c r="I99" s="187"/>
      <c r="O99" s="188">
        <v>1</v>
      </c>
    </row>
    <row r="100" spans="1:104">
      <c r="A100" s="189">
        <v>33</v>
      </c>
      <c r="B100" s="190" t="s">
        <v>84</v>
      </c>
      <c r="C100" s="191" t="s">
        <v>185</v>
      </c>
      <c r="D100" s="192" t="s">
        <v>86</v>
      </c>
      <c r="E100" s="193">
        <v>1</v>
      </c>
      <c r="F100" s="193"/>
      <c r="G100" s="194">
        <f>E100*F100</f>
        <v>0</v>
      </c>
      <c r="O100" s="188">
        <v>2</v>
      </c>
      <c r="AA100" s="162">
        <v>11</v>
      </c>
      <c r="AB100" s="162">
        <v>0</v>
      </c>
      <c r="AC100" s="162">
        <v>112</v>
      </c>
      <c r="AZ100" s="162">
        <v>2</v>
      </c>
      <c r="BA100" s="162">
        <f>IF(AZ100=1,G100,0)</f>
        <v>0</v>
      </c>
      <c r="BB100" s="162">
        <f>IF(AZ100=2,G100,0)</f>
        <v>0</v>
      </c>
      <c r="BC100" s="162">
        <f>IF(AZ100=3,G100,0)</f>
        <v>0</v>
      </c>
      <c r="BD100" s="162">
        <f>IF(AZ100=4,G100,0)</f>
        <v>0</v>
      </c>
      <c r="BE100" s="162">
        <f>IF(AZ100=5,G100,0)</f>
        <v>0</v>
      </c>
      <c r="CA100" s="195">
        <v>11</v>
      </c>
      <c r="CB100" s="195">
        <v>0</v>
      </c>
      <c r="CZ100" s="162">
        <v>0</v>
      </c>
    </row>
    <row r="101" spans="1:104">
      <c r="A101" s="196"/>
      <c r="B101" s="197"/>
      <c r="C101" s="198" t="s">
        <v>186</v>
      </c>
      <c r="D101" s="199"/>
      <c r="E101" s="199"/>
      <c r="F101" s="199"/>
      <c r="G101" s="200"/>
      <c r="L101" s="201" t="s">
        <v>186</v>
      </c>
      <c r="O101" s="188">
        <v>3</v>
      </c>
    </row>
    <row r="102" spans="1:104">
      <c r="A102" s="196"/>
      <c r="B102" s="197"/>
      <c r="C102" s="198" t="s">
        <v>187</v>
      </c>
      <c r="D102" s="199"/>
      <c r="E102" s="199"/>
      <c r="F102" s="199"/>
      <c r="G102" s="200"/>
      <c r="L102" s="201" t="s">
        <v>187</v>
      </c>
      <c r="O102" s="188">
        <v>3</v>
      </c>
    </row>
    <row r="103" spans="1:104">
      <c r="A103" s="196"/>
      <c r="B103" s="197"/>
      <c r="C103" s="198" t="s">
        <v>188</v>
      </c>
      <c r="D103" s="199"/>
      <c r="E103" s="199"/>
      <c r="F103" s="199"/>
      <c r="G103" s="200"/>
      <c r="L103" s="201" t="s">
        <v>188</v>
      </c>
      <c r="O103" s="188">
        <v>3</v>
      </c>
    </row>
    <row r="104" spans="1:104">
      <c r="A104" s="196"/>
      <c r="B104" s="197"/>
      <c r="C104" s="198" t="s">
        <v>189</v>
      </c>
      <c r="D104" s="199"/>
      <c r="E104" s="199"/>
      <c r="F104" s="199"/>
      <c r="G104" s="200"/>
      <c r="L104" s="201" t="s">
        <v>189</v>
      </c>
      <c r="O104" s="188">
        <v>3</v>
      </c>
    </row>
    <row r="105" spans="1:104">
      <c r="A105" s="196"/>
      <c r="B105" s="197"/>
      <c r="C105" s="198" t="s">
        <v>190</v>
      </c>
      <c r="D105" s="199"/>
      <c r="E105" s="199"/>
      <c r="F105" s="199"/>
      <c r="G105" s="200"/>
      <c r="L105" s="201" t="s">
        <v>190</v>
      </c>
      <c r="O105" s="188">
        <v>3</v>
      </c>
    </row>
    <row r="106" spans="1:104">
      <c r="A106" s="196"/>
      <c r="B106" s="197"/>
      <c r="C106" s="198" t="s">
        <v>191</v>
      </c>
      <c r="D106" s="199"/>
      <c r="E106" s="199"/>
      <c r="F106" s="199"/>
      <c r="G106" s="200"/>
      <c r="L106" s="201" t="s">
        <v>191</v>
      </c>
      <c r="O106" s="188">
        <v>3</v>
      </c>
    </row>
    <row r="107" spans="1:104">
      <c r="A107" s="189">
        <v>34</v>
      </c>
      <c r="B107" s="190" t="s">
        <v>88</v>
      </c>
      <c r="C107" s="191" t="s">
        <v>192</v>
      </c>
      <c r="D107" s="192" t="s">
        <v>86</v>
      </c>
      <c r="E107" s="193">
        <v>1</v>
      </c>
      <c r="F107" s="193"/>
      <c r="G107" s="194">
        <f>E107*F107</f>
        <v>0</v>
      </c>
      <c r="O107" s="188">
        <v>2</v>
      </c>
      <c r="AA107" s="162">
        <v>11</v>
      </c>
      <c r="AB107" s="162">
        <v>0</v>
      </c>
      <c r="AC107" s="162">
        <v>115</v>
      </c>
      <c r="AZ107" s="162">
        <v>2</v>
      </c>
      <c r="BA107" s="162">
        <f>IF(AZ107=1,G107,0)</f>
        <v>0</v>
      </c>
      <c r="BB107" s="162">
        <f>IF(AZ107=2,G107,0)</f>
        <v>0</v>
      </c>
      <c r="BC107" s="162">
        <f>IF(AZ107=3,G107,0)</f>
        <v>0</v>
      </c>
      <c r="BD107" s="162">
        <f>IF(AZ107=4,G107,0)</f>
        <v>0</v>
      </c>
      <c r="BE107" s="162">
        <f>IF(AZ107=5,G107,0)</f>
        <v>0</v>
      </c>
      <c r="CA107" s="195">
        <v>11</v>
      </c>
      <c r="CB107" s="195">
        <v>0</v>
      </c>
      <c r="CZ107" s="162">
        <v>0</v>
      </c>
    </row>
    <row r="108" spans="1:104">
      <c r="A108" s="196"/>
      <c r="B108" s="197"/>
      <c r="C108" s="198" t="s">
        <v>193</v>
      </c>
      <c r="D108" s="199"/>
      <c r="E108" s="199"/>
      <c r="F108" s="199"/>
      <c r="G108" s="200"/>
      <c r="L108" s="201" t="s">
        <v>193</v>
      </c>
      <c r="O108" s="188">
        <v>3</v>
      </c>
    </row>
    <row r="109" spans="1:104">
      <c r="A109" s="196"/>
      <c r="B109" s="197"/>
      <c r="C109" s="198" t="s">
        <v>194</v>
      </c>
      <c r="D109" s="199"/>
      <c r="E109" s="199"/>
      <c r="F109" s="199"/>
      <c r="G109" s="200"/>
      <c r="L109" s="201" t="s">
        <v>194</v>
      </c>
      <c r="O109" s="188">
        <v>3</v>
      </c>
    </row>
    <row r="110" spans="1:104">
      <c r="A110" s="196"/>
      <c r="B110" s="197"/>
      <c r="C110" s="198" t="s">
        <v>195</v>
      </c>
      <c r="D110" s="199"/>
      <c r="E110" s="199"/>
      <c r="F110" s="199"/>
      <c r="G110" s="200"/>
      <c r="L110" s="201" t="s">
        <v>195</v>
      </c>
      <c r="O110" s="188">
        <v>3</v>
      </c>
    </row>
    <row r="111" spans="1:104">
      <c r="A111" s="196"/>
      <c r="B111" s="197"/>
      <c r="C111" s="198" t="s">
        <v>196</v>
      </c>
      <c r="D111" s="199"/>
      <c r="E111" s="199"/>
      <c r="F111" s="199"/>
      <c r="G111" s="200"/>
      <c r="L111" s="201" t="s">
        <v>196</v>
      </c>
      <c r="O111" s="188">
        <v>3</v>
      </c>
    </row>
    <row r="112" spans="1:104">
      <c r="A112" s="196"/>
      <c r="B112" s="197"/>
      <c r="C112" s="198" t="s">
        <v>197</v>
      </c>
      <c r="D112" s="199"/>
      <c r="E112" s="199"/>
      <c r="F112" s="199"/>
      <c r="G112" s="200"/>
      <c r="L112" s="201" t="s">
        <v>197</v>
      </c>
      <c r="O112" s="188">
        <v>3</v>
      </c>
    </row>
    <row r="113" spans="1:104">
      <c r="A113" s="196"/>
      <c r="B113" s="197"/>
      <c r="C113" s="198" t="s">
        <v>198</v>
      </c>
      <c r="D113" s="199"/>
      <c r="E113" s="199"/>
      <c r="F113" s="199"/>
      <c r="G113" s="200"/>
      <c r="L113" s="201" t="s">
        <v>198</v>
      </c>
      <c r="O113" s="188">
        <v>3</v>
      </c>
    </row>
    <row r="114" spans="1:104">
      <c r="A114" s="196"/>
      <c r="B114" s="197"/>
      <c r="C114" s="198" t="s">
        <v>199</v>
      </c>
      <c r="D114" s="199"/>
      <c r="E114" s="199"/>
      <c r="F114" s="199"/>
      <c r="G114" s="200"/>
      <c r="L114" s="201" t="s">
        <v>199</v>
      </c>
      <c r="O114" s="188">
        <v>3</v>
      </c>
    </row>
    <row r="115" spans="1:104">
      <c r="A115" s="196"/>
      <c r="B115" s="197"/>
      <c r="C115" s="198" t="s">
        <v>83</v>
      </c>
      <c r="D115" s="199"/>
      <c r="E115" s="199"/>
      <c r="F115" s="199"/>
      <c r="G115" s="200"/>
      <c r="L115" s="201" t="s">
        <v>83</v>
      </c>
      <c r="O115" s="188">
        <v>3</v>
      </c>
    </row>
    <row r="116" spans="1:104">
      <c r="A116" s="189">
        <v>35</v>
      </c>
      <c r="B116" s="190" t="s">
        <v>93</v>
      </c>
      <c r="C116" s="191" t="s">
        <v>200</v>
      </c>
      <c r="D116" s="192" t="s">
        <v>86</v>
      </c>
      <c r="E116" s="193">
        <v>1</v>
      </c>
      <c r="F116" s="193"/>
      <c r="G116" s="194">
        <f>E116*F116</f>
        <v>0</v>
      </c>
      <c r="O116" s="188">
        <v>2</v>
      </c>
      <c r="AA116" s="162">
        <v>11</v>
      </c>
      <c r="AB116" s="162">
        <v>0</v>
      </c>
      <c r="AC116" s="162">
        <v>116</v>
      </c>
      <c r="AZ116" s="162">
        <v>2</v>
      </c>
      <c r="BA116" s="162">
        <f>IF(AZ116=1,G116,0)</f>
        <v>0</v>
      </c>
      <c r="BB116" s="162">
        <f>IF(AZ116=2,G116,0)</f>
        <v>0</v>
      </c>
      <c r="BC116" s="162">
        <f>IF(AZ116=3,G116,0)</f>
        <v>0</v>
      </c>
      <c r="BD116" s="162">
        <f>IF(AZ116=4,G116,0)</f>
        <v>0</v>
      </c>
      <c r="BE116" s="162">
        <f>IF(AZ116=5,G116,0)</f>
        <v>0</v>
      </c>
      <c r="CA116" s="195">
        <v>11</v>
      </c>
      <c r="CB116" s="195">
        <v>0</v>
      </c>
      <c r="CZ116" s="162">
        <v>0</v>
      </c>
    </row>
    <row r="117" spans="1:104">
      <c r="A117" s="196"/>
      <c r="B117" s="197"/>
      <c r="C117" s="198" t="s">
        <v>193</v>
      </c>
      <c r="D117" s="199"/>
      <c r="E117" s="199"/>
      <c r="F117" s="199"/>
      <c r="G117" s="200"/>
      <c r="L117" s="201" t="s">
        <v>193</v>
      </c>
      <c r="O117" s="188">
        <v>3</v>
      </c>
    </row>
    <row r="118" spans="1:104">
      <c r="A118" s="196"/>
      <c r="B118" s="197"/>
      <c r="C118" s="198" t="s">
        <v>201</v>
      </c>
      <c r="D118" s="199"/>
      <c r="E118" s="199"/>
      <c r="F118" s="199"/>
      <c r="G118" s="200"/>
      <c r="L118" s="201" t="s">
        <v>201</v>
      </c>
      <c r="O118" s="188">
        <v>3</v>
      </c>
    </row>
    <row r="119" spans="1:104">
      <c r="A119" s="196"/>
      <c r="B119" s="197"/>
      <c r="C119" s="198" t="s">
        <v>202</v>
      </c>
      <c r="D119" s="199"/>
      <c r="E119" s="199"/>
      <c r="F119" s="199"/>
      <c r="G119" s="200"/>
      <c r="L119" s="201" t="s">
        <v>202</v>
      </c>
      <c r="O119" s="188">
        <v>3</v>
      </c>
    </row>
    <row r="120" spans="1:104">
      <c r="A120" s="196"/>
      <c r="B120" s="197"/>
      <c r="C120" s="198" t="s">
        <v>203</v>
      </c>
      <c r="D120" s="199"/>
      <c r="E120" s="199"/>
      <c r="F120" s="199"/>
      <c r="G120" s="200"/>
      <c r="L120" s="201" t="s">
        <v>203</v>
      </c>
      <c r="O120" s="188">
        <v>3</v>
      </c>
    </row>
    <row r="121" spans="1:104">
      <c r="A121" s="196"/>
      <c r="B121" s="197"/>
      <c r="C121" s="198" t="s">
        <v>204</v>
      </c>
      <c r="D121" s="199"/>
      <c r="E121" s="199"/>
      <c r="F121" s="199"/>
      <c r="G121" s="200"/>
      <c r="L121" s="201" t="s">
        <v>204</v>
      </c>
      <c r="O121" s="188">
        <v>3</v>
      </c>
    </row>
    <row r="122" spans="1:104">
      <c r="A122" s="196"/>
      <c r="B122" s="197"/>
      <c r="C122" s="198" t="s">
        <v>198</v>
      </c>
      <c r="D122" s="199"/>
      <c r="E122" s="199"/>
      <c r="F122" s="199"/>
      <c r="G122" s="200"/>
      <c r="L122" s="201" t="s">
        <v>198</v>
      </c>
      <c r="O122" s="188">
        <v>3</v>
      </c>
    </row>
    <row r="123" spans="1:104">
      <c r="A123" s="196"/>
      <c r="B123" s="197"/>
      <c r="C123" s="198" t="s">
        <v>199</v>
      </c>
      <c r="D123" s="199"/>
      <c r="E123" s="199"/>
      <c r="F123" s="199"/>
      <c r="G123" s="200"/>
      <c r="L123" s="201" t="s">
        <v>199</v>
      </c>
      <c r="O123" s="188">
        <v>3</v>
      </c>
    </row>
    <row r="124" spans="1:104">
      <c r="A124" s="196"/>
      <c r="B124" s="197"/>
      <c r="C124" s="198" t="s">
        <v>83</v>
      </c>
      <c r="D124" s="199"/>
      <c r="E124" s="199"/>
      <c r="F124" s="199"/>
      <c r="G124" s="200"/>
      <c r="L124" s="201" t="s">
        <v>83</v>
      </c>
      <c r="O124" s="188">
        <v>3</v>
      </c>
    </row>
    <row r="125" spans="1:104">
      <c r="A125" s="189">
        <v>36</v>
      </c>
      <c r="B125" s="190" t="s">
        <v>177</v>
      </c>
      <c r="C125" s="191" t="s">
        <v>205</v>
      </c>
      <c r="D125" s="192" t="s">
        <v>86</v>
      </c>
      <c r="E125" s="193">
        <v>2</v>
      </c>
      <c r="F125" s="193"/>
      <c r="G125" s="194">
        <f>E125*F125</f>
        <v>0</v>
      </c>
      <c r="O125" s="188">
        <v>2</v>
      </c>
      <c r="AA125" s="162">
        <v>11</v>
      </c>
      <c r="AB125" s="162">
        <v>0</v>
      </c>
      <c r="AC125" s="162">
        <v>117</v>
      </c>
      <c r="AZ125" s="162">
        <v>2</v>
      </c>
      <c r="BA125" s="162">
        <f>IF(AZ125=1,G125,0)</f>
        <v>0</v>
      </c>
      <c r="BB125" s="162">
        <f>IF(AZ125=2,G125,0)</f>
        <v>0</v>
      </c>
      <c r="BC125" s="162">
        <f>IF(AZ125=3,G125,0)</f>
        <v>0</v>
      </c>
      <c r="BD125" s="162">
        <f>IF(AZ125=4,G125,0)</f>
        <v>0</v>
      </c>
      <c r="BE125" s="162">
        <f>IF(AZ125=5,G125,0)</f>
        <v>0</v>
      </c>
      <c r="CA125" s="195">
        <v>11</v>
      </c>
      <c r="CB125" s="195">
        <v>0</v>
      </c>
      <c r="CZ125" s="162">
        <v>0</v>
      </c>
    </row>
    <row r="126" spans="1:104">
      <c r="A126" s="196"/>
      <c r="B126" s="197"/>
      <c r="C126" s="198" t="s">
        <v>83</v>
      </c>
      <c r="D126" s="199"/>
      <c r="E126" s="199"/>
      <c r="F126" s="199"/>
      <c r="G126" s="200"/>
      <c r="L126" s="201" t="s">
        <v>83</v>
      </c>
      <c r="O126" s="188">
        <v>3</v>
      </c>
    </row>
    <row r="127" spans="1:104">
      <c r="A127" s="189">
        <v>37</v>
      </c>
      <c r="B127" s="190" t="s">
        <v>126</v>
      </c>
      <c r="C127" s="191" t="s">
        <v>206</v>
      </c>
      <c r="D127" s="192" t="s">
        <v>86</v>
      </c>
      <c r="E127" s="193">
        <v>1</v>
      </c>
      <c r="F127" s="193"/>
      <c r="G127" s="194">
        <f>E127*F127</f>
        <v>0</v>
      </c>
      <c r="O127" s="188">
        <v>2</v>
      </c>
      <c r="AA127" s="162">
        <v>11</v>
      </c>
      <c r="AB127" s="162">
        <v>0</v>
      </c>
      <c r="AC127" s="162">
        <v>119</v>
      </c>
      <c r="AZ127" s="162">
        <v>2</v>
      </c>
      <c r="BA127" s="162">
        <f>IF(AZ127=1,G127,0)</f>
        <v>0</v>
      </c>
      <c r="BB127" s="162">
        <f>IF(AZ127=2,G127,0)</f>
        <v>0</v>
      </c>
      <c r="BC127" s="162">
        <f>IF(AZ127=3,G127,0)</f>
        <v>0</v>
      </c>
      <c r="BD127" s="162">
        <f>IF(AZ127=4,G127,0)</f>
        <v>0</v>
      </c>
      <c r="BE127" s="162">
        <f>IF(AZ127=5,G127,0)</f>
        <v>0</v>
      </c>
      <c r="CA127" s="195">
        <v>11</v>
      </c>
      <c r="CB127" s="195">
        <v>0</v>
      </c>
      <c r="CZ127" s="162">
        <v>0</v>
      </c>
    </row>
    <row r="128" spans="1:104">
      <c r="A128" s="196"/>
      <c r="B128" s="197"/>
      <c r="C128" s="198" t="s">
        <v>83</v>
      </c>
      <c r="D128" s="199"/>
      <c r="E128" s="199"/>
      <c r="F128" s="199"/>
      <c r="G128" s="200"/>
      <c r="L128" s="201" t="s">
        <v>83</v>
      </c>
      <c r="O128" s="188">
        <v>3</v>
      </c>
    </row>
    <row r="129" spans="1:104">
      <c r="A129" s="189">
        <v>38</v>
      </c>
      <c r="B129" s="190" t="s">
        <v>126</v>
      </c>
      <c r="C129" s="191" t="s">
        <v>207</v>
      </c>
      <c r="D129" s="192" t="s">
        <v>86</v>
      </c>
      <c r="E129" s="193">
        <v>1</v>
      </c>
      <c r="F129" s="193"/>
      <c r="G129" s="194">
        <f>E129*F129</f>
        <v>0</v>
      </c>
      <c r="O129" s="188">
        <v>2</v>
      </c>
      <c r="AA129" s="162">
        <v>11</v>
      </c>
      <c r="AB129" s="162">
        <v>0</v>
      </c>
      <c r="AC129" s="162">
        <v>118</v>
      </c>
      <c r="AZ129" s="162">
        <v>2</v>
      </c>
      <c r="BA129" s="162">
        <f>IF(AZ129=1,G129,0)</f>
        <v>0</v>
      </c>
      <c r="BB129" s="162">
        <f>IF(AZ129=2,G129,0)</f>
        <v>0</v>
      </c>
      <c r="BC129" s="162">
        <f>IF(AZ129=3,G129,0)</f>
        <v>0</v>
      </c>
      <c r="BD129" s="162">
        <f>IF(AZ129=4,G129,0)</f>
        <v>0</v>
      </c>
      <c r="BE129" s="162">
        <f>IF(AZ129=5,G129,0)</f>
        <v>0</v>
      </c>
      <c r="CA129" s="195">
        <v>11</v>
      </c>
      <c r="CB129" s="195">
        <v>0</v>
      </c>
      <c r="CZ129" s="162">
        <v>0</v>
      </c>
    </row>
    <row r="130" spans="1:104">
      <c r="A130" s="196"/>
      <c r="B130" s="197"/>
      <c r="C130" s="198" t="s">
        <v>83</v>
      </c>
      <c r="D130" s="199"/>
      <c r="E130" s="199"/>
      <c r="F130" s="199"/>
      <c r="G130" s="200"/>
      <c r="L130" s="201" t="s">
        <v>83</v>
      </c>
      <c r="O130" s="188">
        <v>3</v>
      </c>
    </row>
    <row r="131" spans="1:104">
      <c r="A131" s="189">
        <v>39</v>
      </c>
      <c r="B131" s="190" t="s">
        <v>208</v>
      </c>
      <c r="C131" s="191" t="s">
        <v>209</v>
      </c>
      <c r="D131" s="192" t="s">
        <v>86</v>
      </c>
      <c r="E131" s="193">
        <v>1</v>
      </c>
      <c r="F131" s="193"/>
      <c r="G131" s="194">
        <f>E131*F131</f>
        <v>0</v>
      </c>
      <c r="O131" s="188">
        <v>2</v>
      </c>
      <c r="AA131" s="162">
        <v>11</v>
      </c>
      <c r="AB131" s="162">
        <v>0</v>
      </c>
      <c r="AC131" s="162">
        <v>113</v>
      </c>
      <c r="AZ131" s="162">
        <v>2</v>
      </c>
      <c r="BA131" s="162">
        <f>IF(AZ131=1,G131,0)</f>
        <v>0</v>
      </c>
      <c r="BB131" s="162">
        <f>IF(AZ131=2,G131,0)</f>
        <v>0</v>
      </c>
      <c r="BC131" s="162">
        <f>IF(AZ131=3,G131,0)</f>
        <v>0</v>
      </c>
      <c r="BD131" s="162">
        <f>IF(AZ131=4,G131,0)</f>
        <v>0</v>
      </c>
      <c r="BE131" s="162">
        <f>IF(AZ131=5,G131,0)</f>
        <v>0</v>
      </c>
      <c r="CA131" s="195">
        <v>11</v>
      </c>
      <c r="CB131" s="195">
        <v>0</v>
      </c>
      <c r="CZ131" s="162">
        <v>0</v>
      </c>
    </row>
    <row r="132" spans="1:104">
      <c r="A132" s="196"/>
      <c r="B132" s="197"/>
      <c r="C132" s="198" t="s">
        <v>83</v>
      </c>
      <c r="D132" s="199"/>
      <c r="E132" s="199"/>
      <c r="F132" s="199"/>
      <c r="G132" s="200"/>
      <c r="L132" s="201" t="s">
        <v>83</v>
      </c>
      <c r="O132" s="188">
        <v>3</v>
      </c>
    </row>
    <row r="133" spans="1:104">
      <c r="A133" s="189">
        <v>40</v>
      </c>
      <c r="B133" s="190" t="s">
        <v>128</v>
      </c>
      <c r="C133" s="191" t="s">
        <v>210</v>
      </c>
      <c r="D133" s="192" t="s">
        <v>86</v>
      </c>
      <c r="E133" s="193">
        <v>1</v>
      </c>
      <c r="F133" s="193"/>
      <c r="G133" s="194">
        <f>E133*F133</f>
        <v>0</v>
      </c>
      <c r="O133" s="188">
        <v>2</v>
      </c>
      <c r="AA133" s="162">
        <v>11</v>
      </c>
      <c r="AB133" s="162">
        <v>0</v>
      </c>
      <c r="AC133" s="162">
        <v>114</v>
      </c>
      <c r="AZ133" s="162">
        <v>2</v>
      </c>
      <c r="BA133" s="162">
        <f>IF(AZ133=1,G133,0)</f>
        <v>0</v>
      </c>
      <c r="BB133" s="162">
        <f>IF(AZ133=2,G133,0)</f>
        <v>0</v>
      </c>
      <c r="BC133" s="162">
        <f>IF(AZ133=3,G133,0)</f>
        <v>0</v>
      </c>
      <c r="BD133" s="162">
        <f>IF(AZ133=4,G133,0)</f>
        <v>0</v>
      </c>
      <c r="BE133" s="162">
        <f>IF(AZ133=5,G133,0)</f>
        <v>0</v>
      </c>
      <c r="CA133" s="195">
        <v>11</v>
      </c>
      <c r="CB133" s="195">
        <v>0</v>
      </c>
      <c r="CZ133" s="162">
        <v>0</v>
      </c>
    </row>
    <row r="134" spans="1:104">
      <c r="A134" s="196"/>
      <c r="B134" s="197"/>
      <c r="C134" s="198" t="s">
        <v>83</v>
      </c>
      <c r="D134" s="199"/>
      <c r="E134" s="199"/>
      <c r="F134" s="199"/>
      <c r="G134" s="200"/>
      <c r="L134" s="201" t="s">
        <v>83</v>
      </c>
      <c r="O134" s="188">
        <v>3</v>
      </c>
    </row>
    <row r="135" spans="1:104">
      <c r="A135" s="189">
        <v>41</v>
      </c>
      <c r="B135" s="190" t="s">
        <v>98</v>
      </c>
      <c r="C135" s="191" t="s">
        <v>211</v>
      </c>
      <c r="D135" s="192" t="s">
        <v>86</v>
      </c>
      <c r="E135" s="193">
        <v>1</v>
      </c>
      <c r="F135" s="193"/>
      <c r="G135" s="194">
        <f>E135*F135</f>
        <v>0</v>
      </c>
      <c r="O135" s="188">
        <v>2</v>
      </c>
      <c r="AA135" s="162">
        <v>11</v>
      </c>
      <c r="AB135" s="162">
        <v>0</v>
      </c>
      <c r="AC135" s="162">
        <v>65</v>
      </c>
      <c r="AZ135" s="162">
        <v>2</v>
      </c>
      <c r="BA135" s="162">
        <f>IF(AZ135=1,G135,0)</f>
        <v>0</v>
      </c>
      <c r="BB135" s="162">
        <f>IF(AZ135=2,G135,0)</f>
        <v>0</v>
      </c>
      <c r="BC135" s="162">
        <f>IF(AZ135=3,G135,0)</f>
        <v>0</v>
      </c>
      <c r="BD135" s="162">
        <f>IF(AZ135=4,G135,0)</f>
        <v>0</v>
      </c>
      <c r="BE135" s="162">
        <f>IF(AZ135=5,G135,0)</f>
        <v>0</v>
      </c>
      <c r="CA135" s="195">
        <v>11</v>
      </c>
      <c r="CB135" s="195">
        <v>0</v>
      </c>
      <c r="CZ135" s="162">
        <v>0</v>
      </c>
    </row>
    <row r="136" spans="1:104">
      <c r="A136" s="196"/>
      <c r="B136" s="197"/>
      <c r="C136" s="198" t="s">
        <v>212</v>
      </c>
      <c r="D136" s="199"/>
      <c r="E136" s="199"/>
      <c r="F136" s="199"/>
      <c r="G136" s="200"/>
      <c r="L136" s="201" t="s">
        <v>212</v>
      </c>
      <c r="O136" s="188">
        <v>3</v>
      </c>
    </row>
    <row r="137" spans="1:104">
      <c r="A137" s="196"/>
      <c r="B137" s="197"/>
      <c r="C137" s="198" t="s">
        <v>213</v>
      </c>
      <c r="D137" s="199"/>
      <c r="E137" s="199"/>
      <c r="F137" s="199"/>
      <c r="G137" s="200"/>
      <c r="L137" s="201" t="s">
        <v>213</v>
      </c>
      <c r="O137" s="188">
        <v>3</v>
      </c>
    </row>
    <row r="138" spans="1:104">
      <c r="A138" s="196"/>
      <c r="B138" s="197"/>
      <c r="C138" s="198" t="s">
        <v>214</v>
      </c>
      <c r="D138" s="199"/>
      <c r="E138" s="199"/>
      <c r="F138" s="199"/>
      <c r="G138" s="200"/>
      <c r="L138" s="201" t="s">
        <v>214</v>
      </c>
      <c r="O138" s="188">
        <v>3</v>
      </c>
    </row>
    <row r="139" spans="1:104">
      <c r="A139" s="196"/>
      <c r="B139" s="197"/>
      <c r="C139" s="198" t="s">
        <v>215</v>
      </c>
      <c r="D139" s="199"/>
      <c r="E139" s="199"/>
      <c r="F139" s="199"/>
      <c r="G139" s="200"/>
      <c r="L139" s="201" t="s">
        <v>215</v>
      </c>
      <c r="O139" s="188">
        <v>3</v>
      </c>
    </row>
    <row r="140" spans="1:104">
      <c r="A140" s="196"/>
      <c r="B140" s="197"/>
      <c r="C140" s="198" t="s">
        <v>83</v>
      </c>
      <c r="D140" s="199"/>
      <c r="E140" s="199"/>
      <c r="F140" s="199"/>
      <c r="G140" s="200"/>
      <c r="L140" s="201" t="s">
        <v>83</v>
      </c>
      <c r="O140" s="188">
        <v>3</v>
      </c>
    </row>
    <row r="141" spans="1:104">
      <c r="A141" s="189">
        <v>42</v>
      </c>
      <c r="B141" s="190" t="s">
        <v>216</v>
      </c>
      <c r="C141" s="191" t="s">
        <v>217</v>
      </c>
      <c r="D141" s="192" t="s">
        <v>86</v>
      </c>
      <c r="E141" s="193">
        <v>1</v>
      </c>
      <c r="F141" s="193"/>
      <c r="G141" s="194">
        <f>E141*F141</f>
        <v>0</v>
      </c>
      <c r="O141" s="188">
        <v>2</v>
      </c>
      <c r="AA141" s="162">
        <v>11</v>
      </c>
      <c r="AB141" s="162">
        <v>0</v>
      </c>
      <c r="AC141" s="162">
        <v>58</v>
      </c>
      <c r="AZ141" s="162">
        <v>2</v>
      </c>
      <c r="BA141" s="162">
        <f>IF(AZ141=1,G141,0)</f>
        <v>0</v>
      </c>
      <c r="BB141" s="162">
        <f>IF(AZ141=2,G141,0)</f>
        <v>0</v>
      </c>
      <c r="BC141" s="162">
        <f>IF(AZ141=3,G141,0)</f>
        <v>0</v>
      </c>
      <c r="BD141" s="162">
        <f>IF(AZ141=4,G141,0)</f>
        <v>0</v>
      </c>
      <c r="BE141" s="162">
        <f>IF(AZ141=5,G141,0)</f>
        <v>0</v>
      </c>
      <c r="CA141" s="195">
        <v>11</v>
      </c>
      <c r="CB141" s="195">
        <v>0</v>
      </c>
      <c r="CZ141" s="162">
        <v>0</v>
      </c>
    </row>
    <row r="142" spans="1:104">
      <c r="A142" s="196"/>
      <c r="B142" s="197"/>
      <c r="C142" s="198" t="s">
        <v>470</v>
      </c>
      <c r="D142" s="199"/>
      <c r="E142" s="199"/>
      <c r="F142" s="199"/>
      <c r="G142" s="200"/>
      <c r="L142" s="201" t="s">
        <v>83</v>
      </c>
      <c r="O142" s="188">
        <v>3</v>
      </c>
    </row>
    <row r="143" spans="1:104">
      <c r="A143" s="189">
        <v>43</v>
      </c>
      <c r="B143" s="190" t="s">
        <v>218</v>
      </c>
      <c r="C143" s="191" t="s">
        <v>219</v>
      </c>
      <c r="D143" s="192" t="s">
        <v>82</v>
      </c>
      <c r="E143" s="193">
        <v>1</v>
      </c>
      <c r="F143" s="193"/>
      <c r="G143" s="194">
        <f>E143*F143</f>
        <v>0</v>
      </c>
      <c r="O143" s="188">
        <v>2</v>
      </c>
      <c r="AA143" s="162">
        <v>11</v>
      </c>
      <c r="AB143" s="162">
        <v>0</v>
      </c>
      <c r="AC143" s="162">
        <v>19</v>
      </c>
      <c r="AZ143" s="162">
        <v>2</v>
      </c>
      <c r="BA143" s="162">
        <f>IF(AZ143=1,G143,0)</f>
        <v>0</v>
      </c>
      <c r="BB143" s="162">
        <f>IF(AZ143=2,G143,0)</f>
        <v>0</v>
      </c>
      <c r="BC143" s="162">
        <f>IF(AZ143=3,G143,0)</f>
        <v>0</v>
      </c>
      <c r="BD143" s="162">
        <f>IF(AZ143=4,G143,0)</f>
        <v>0</v>
      </c>
      <c r="BE143" s="162">
        <f>IF(AZ143=5,G143,0)</f>
        <v>0</v>
      </c>
      <c r="CA143" s="195">
        <v>11</v>
      </c>
      <c r="CB143" s="195">
        <v>0</v>
      </c>
      <c r="CZ143" s="162">
        <v>0</v>
      </c>
    </row>
    <row r="144" spans="1:104">
      <c r="A144" s="196"/>
      <c r="B144" s="197"/>
      <c r="C144" s="198" t="s">
        <v>220</v>
      </c>
      <c r="D144" s="199"/>
      <c r="E144" s="199"/>
      <c r="F144" s="199"/>
      <c r="G144" s="200"/>
      <c r="L144" s="201" t="s">
        <v>220</v>
      </c>
      <c r="O144" s="188">
        <v>3</v>
      </c>
    </row>
    <row r="145" spans="1:15">
      <c r="A145" s="196"/>
      <c r="B145" s="197"/>
      <c r="C145" s="198" t="s">
        <v>221</v>
      </c>
      <c r="D145" s="199"/>
      <c r="E145" s="199"/>
      <c r="F145" s="199"/>
      <c r="G145" s="200"/>
      <c r="L145" s="201" t="s">
        <v>221</v>
      </c>
      <c r="O145" s="188">
        <v>3</v>
      </c>
    </row>
    <row r="146" spans="1:15">
      <c r="A146" s="196"/>
      <c r="B146" s="197"/>
      <c r="C146" s="198" t="s">
        <v>222</v>
      </c>
      <c r="D146" s="199"/>
      <c r="E146" s="199"/>
      <c r="F146" s="199"/>
      <c r="G146" s="200"/>
      <c r="L146" s="201" t="s">
        <v>222</v>
      </c>
      <c r="O146" s="188">
        <v>3</v>
      </c>
    </row>
    <row r="147" spans="1:15">
      <c r="A147" s="196"/>
      <c r="B147" s="197"/>
      <c r="C147" s="198"/>
      <c r="D147" s="199"/>
      <c r="E147" s="199"/>
      <c r="F147" s="199"/>
      <c r="G147" s="200"/>
      <c r="L147" s="201"/>
      <c r="O147" s="188">
        <v>3</v>
      </c>
    </row>
    <row r="148" spans="1:15">
      <c r="A148" s="196"/>
      <c r="B148" s="197"/>
      <c r="C148" s="198" t="s">
        <v>223</v>
      </c>
      <c r="D148" s="199"/>
      <c r="E148" s="199"/>
      <c r="F148" s="199"/>
      <c r="G148" s="200"/>
      <c r="L148" s="201" t="s">
        <v>223</v>
      </c>
      <c r="O148" s="188">
        <v>3</v>
      </c>
    </row>
    <row r="149" spans="1:15">
      <c r="A149" s="196"/>
      <c r="B149" s="197"/>
      <c r="C149" s="198" t="s">
        <v>193</v>
      </c>
      <c r="D149" s="199"/>
      <c r="E149" s="199"/>
      <c r="F149" s="199"/>
      <c r="G149" s="200"/>
      <c r="L149" s="201" t="s">
        <v>193</v>
      </c>
      <c r="O149" s="188">
        <v>3</v>
      </c>
    </row>
    <row r="150" spans="1:15">
      <c r="A150" s="196"/>
      <c r="B150" s="197"/>
      <c r="C150" s="198" t="s">
        <v>224</v>
      </c>
      <c r="D150" s="199"/>
      <c r="E150" s="199"/>
      <c r="F150" s="199"/>
      <c r="G150" s="200"/>
      <c r="L150" s="201" t="s">
        <v>224</v>
      </c>
      <c r="O150" s="188">
        <v>3</v>
      </c>
    </row>
    <row r="151" spans="1:15">
      <c r="A151" s="196"/>
      <c r="B151" s="197"/>
      <c r="C151" s="198" t="s">
        <v>225</v>
      </c>
      <c r="D151" s="199"/>
      <c r="E151" s="199"/>
      <c r="F151" s="199"/>
      <c r="G151" s="200"/>
      <c r="L151" s="201" t="s">
        <v>225</v>
      </c>
      <c r="O151" s="188">
        <v>3</v>
      </c>
    </row>
    <row r="152" spans="1:15">
      <c r="A152" s="196"/>
      <c r="B152" s="197"/>
      <c r="C152" s="198" t="s">
        <v>226</v>
      </c>
      <c r="D152" s="199"/>
      <c r="E152" s="199"/>
      <c r="F152" s="199"/>
      <c r="G152" s="200"/>
      <c r="L152" s="201" t="s">
        <v>226</v>
      </c>
      <c r="O152" s="188">
        <v>3</v>
      </c>
    </row>
    <row r="153" spans="1:15">
      <c r="A153" s="196"/>
      <c r="B153" s="197"/>
      <c r="C153" s="198" t="s">
        <v>227</v>
      </c>
      <c r="D153" s="199"/>
      <c r="E153" s="199"/>
      <c r="F153" s="199"/>
      <c r="G153" s="200"/>
      <c r="L153" s="201" t="s">
        <v>227</v>
      </c>
      <c r="O153" s="188">
        <v>3</v>
      </c>
    </row>
    <row r="154" spans="1:15">
      <c r="A154" s="196"/>
      <c r="B154" s="197"/>
      <c r="C154" s="198" t="s">
        <v>228</v>
      </c>
      <c r="D154" s="199"/>
      <c r="E154" s="199"/>
      <c r="F154" s="199"/>
      <c r="G154" s="200"/>
      <c r="L154" s="201" t="s">
        <v>228</v>
      </c>
      <c r="O154" s="188">
        <v>3</v>
      </c>
    </row>
    <row r="155" spans="1:15">
      <c r="A155" s="196"/>
      <c r="B155" s="197"/>
      <c r="C155" s="198" t="s">
        <v>229</v>
      </c>
      <c r="D155" s="199"/>
      <c r="E155" s="199"/>
      <c r="F155" s="199"/>
      <c r="G155" s="200"/>
      <c r="L155" s="201" t="s">
        <v>229</v>
      </c>
      <c r="O155" s="188">
        <v>3</v>
      </c>
    </row>
    <row r="156" spans="1:15">
      <c r="A156" s="196"/>
      <c r="B156" s="197"/>
      <c r="C156" s="198" t="s">
        <v>230</v>
      </c>
      <c r="D156" s="199"/>
      <c r="E156" s="199"/>
      <c r="F156" s="199"/>
      <c r="G156" s="200"/>
      <c r="L156" s="201" t="s">
        <v>230</v>
      </c>
      <c r="O156" s="188">
        <v>3</v>
      </c>
    </row>
    <row r="157" spans="1:15">
      <c r="A157" s="196"/>
      <c r="B157" s="197"/>
      <c r="C157" s="198" t="s">
        <v>231</v>
      </c>
      <c r="D157" s="199"/>
      <c r="E157" s="199"/>
      <c r="F157" s="199"/>
      <c r="G157" s="200"/>
      <c r="L157" s="201" t="s">
        <v>231</v>
      </c>
      <c r="O157" s="188">
        <v>3</v>
      </c>
    </row>
    <row r="158" spans="1:15">
      <c r="A158" s="196"/>
      <c r="B158" s="197"/>
      <c r="C158" s="198"/>
      <c r="D158" s="199"/>
      <c r="E158" s="199"/>
      <c r="F158" s="199"/>
      <c r="G158" s="200"/>
      <c r="L158" s="201"/>
      <c r="O158" s="188">
        <v>3</v>
      </c>
    </row>
    <row r="159" spans="1:15">
      <c r="A159" s="196"/>
      <c r="B159" s="197"/>
      <c r="C159" s="198" t="s">
        <v>232</v>
      </c>
      <c r="D159" s="199"/>
      <c r="E159" s="199"/>
      <c r="F159" s="199"/>
      <c r="G159" s="200"/>
      <c r="L159" s="201" t="s">
        <v>232</v>
      </c>
      <c r="O159" s="188">
        <v>3</v>
      </c>
    </row>
    <row r="160" spans="1:15">
      <c r="A160" s="196"/>
      <c r="B160" s="197"/>
      <c r="C160" s="198" t="s">
        <v>233</v>
      </c>
      <c r="D160" s="199"/>
      <c r="E160" s="199"/>
      <c r="F160" s="199"/>
      <c r="G160" s="200"/>
      <c r="L160" s="201" t="s">
        <v>233</v>
      </c>
      <c r="O160" s="188">
        <v>3</v>
      </c>
    </row>
    <row r="161" spans="1:104">
      <c r="A161" s="189">
        <v>44</v>
      </c>
      <c r="B161" s="190" t="s">
        <v>234</v>
      </c>
      <c r="C161" s="191" t="s">
        <v>235</v>
      </c>
      <c r="D161" s="192" t="s">
        <v>86</v>
      </c>
      <c r="E161" s="193">
        <v>1</v>
      </c>
      <c r="F161" s="193"/>
      <c r="G161" s="194">
        <f>E161*F161</f>
        <v>0</v>
      </c>
      <c r="O161" s="188">
        <v>2</v>
      </c>
      <c r="AA161" s="162">
        <v>11</v>
      </c>
      <c r="AB161" s="162">
        <v>0</v>
      </c>
      <c r="AC161" s="162">
        <v>126</v>
      </c>
      <c r="AZ161" s="162">
        <v>2</v>
      </c>
      <c r="BA161" s="162">
        <f>IF(AZ161=1,G161,0)</f>
        <v>0</v>
      </c>
      <c r="BB161" s="162">
        <f>IF(AZ161=2,G161,0)</f>
        <v>0</v>
      </c>
      <c r="BC161" s="162">
        <f>IF(AZ161=3,G161,0)</f>
        <v>0</v>
      </c>
      <c r="BD161" s="162">
        <f>IF(AZ161=4,G161,0)</f>
        <v>0</v>
      </c>
      <c r="BE161" s="162">
        <f>IF(AZ161=5,G161,0)</f>
        <v>0</v>
      </c>
      <c r="CA161" s="195">
        <v>11</v>
      </c>
      <c r="CB161" s="195">
        <v>0</v>
      </c>
      <c r="CZ161" s="162">
        <v>0</v>
      </c>
    </row>
    <row r="162" spans="1:104">
      <c r="A162" s="196"/>
      <c r="B162" s="197"/>
      <c r="C162" s="198" t="s">
        <v>236</v>
      </c>
      <c r="D162" s="199"/>
      <c r="E162" s="199"/>
      <c r="F162" s="199"/>
      <c r="G162" s="200"/>
      <c r="L162" s="201" t="s">
        <v>236</v>
      </c>
      <c r="O162" s="188">
        <v>3</v>
      </c>
    </row>
    <row r="163" spans="1:104">
      <c r="A163" s="196"/>
      <c r="B163" s="197"/>
      <c r="C163" s="198" t="s">
        <v>221</v>
      </c>
      <c r="D163" s="199"/>
      <c r="E163" s="199"/>
      <c r="F163" s="199"/>
      <c r="G163" s="200"/>
      <c r="L163" s="201" t="s">
        <v>221</v>
      </c>
      <c r="O163" s="188">
        <v>3</v>
      </c>
    </row>
    <row r="164" spans="1:104">
      <c r="A164" s="196"/>
      <c r="B164" s="197"/>
      <c r="C164" s="198" t="s">
        <v>222</v>
      </c>
      <c r="D164" s="199"/>
      <c r="E164" s="199"/>
      <c r="F164" s="199"/>
      <c r="G164" s="200"/>
      <c r="L164" s="201" t="s">
        <v>222</v>
      </c>
      <c r="O164" s="188">
        <v>3</v>
      </c>
    </row>
    <row r="165" spans="1:104">
      <c r="A165" s="196"/>
      <c r="B165" s="197"/>
      <c r="C165" s="198"/>
      <c r="D165" s="199"/>
      <c r="E165" s="199"/>
      <c r="F165" s="199"/>
      <c r="G165" s="200"/>
      <c r="L165" s="201"/>
      <c r="O165" s="188">
        <v>3</v>
      </c>
    </row>
    <row r="166" spans="1:104">
      <c r="A166" s="196"/>
      <c r="B166" s="197"/>
      <c r="C166" s="198" t="s">
        <v>237</v>
      </c>
      <c r="D166" s="199"/>
      <c r="E166" s="199"/>
      <c r="F166" s="199"/>
      <c r="G166" s="200"/>
      <c r="L166" s="201" t="s">
        <v>237</v>
      </c>
      <c r="O166" s="188">
        <v>3</v>
      </c>
    </row>
    <row r="167" spans="1:104">
      <c r="A167" s="196"/>
      <c r="B167" s="197"/>
      <c r="C167" s="198" t="s">
        <v>238</v>
      </c>
      <c r="D167" s="199"/>
      <c r="E167" s="199"/>
      <c r="F167" s="199"/>
      <c r="G167" s="200"/>
      <c r="L167" s="201" t="s">
        <v>238</v>
      </c>
      <c r="O167" s="188">
        <v>3</v>
      </c>
    </row>
    <row r="168" spans="1:104">
      <c r="A168" s="196"/>
      <c r="B168" s="197"/>
      <c r="C168" s="198"/>
      <c r="D168" s="199"/>
      <c r="E168" s="199"/>
      <c r="F168" s="199"/>
      <c r="G168" s="200"/>
      <c r="L168" s="201"/>
      <c r="O168" s="188">
        <v>3</v>
      </c>
    </row>
    <row r="169" spans="1:104">
      <c r="A169" s="196"/>
      <c r="B169" s="197"/>
      <c r="C169" s="198" t="s">
        <v>193</v>
      </c>
      <c r="D169" s="199"/>
      <c r="E169" s="199"/>
      <c r="F169" s="199"/>
      <c r="G169" s="200"/>
      <c r="L169" s="201" t="s">
        <v>193</v>
      </c>
      <c r="O169" s="188">
        <v>3</v>
      </c>
    </row>
    <row r="170" spans="1:104">
      <c r="A170" s="196"/>
      <c r="B170" s="197"/>
      <c r="C170" s="198" t="s">
        <v>224</v>
      </c>
      <c r="D170" s="199"/>
      <c r="E170" s="199"/>
      <c r="F170" s="199"/>
      <c r="G170" s="200"/>
      <c r="L170" s="201" t="s">
        <v>224</v>
      </c>
      <c r="O170" s="188">
        <v>3</v>
      </c>
    </row>
    <row r="171" spans="1:104">
      <c r="A171" s="196"/>
      <c r="B171" s="197"/>
      <c r="C171" s="198" t="s">
        <v>239</v>
      </c>
      <c r="D171" s="199"/>
      <c r="E171" s="199"/>
      <c r="F171" s="199"/>
      <c r="G171" s="200"/>
      <c r="L171" s="201" t="s">
        <v>239</v>
      </c>
      <c r="O171" s="188">
        <v>3</v>
      </c>
    </row>
    <row r="172" spans="1:104">
      <c r="A172" s="196"/>
      <c r="B172" s="197"/>
      <c r="C172" s="198" t="s">
        <v>240</v>
      </c>
      <c r="D172" s="199"/>
      <c r="E172" s="199"/>
      <c r="F172" s="199"/>
      <c r="G172" s="200"/>
      <c r="L172" s="201" t="s">
        <v>240</v>
      </c>
      <c r="O172" s="188">
        <v>3</v>
      </c>
    </row>
    <row r="173" spans="1:104">
      <c r="A173" s="189">
        <v>45</v>
      </c>
      <c r="B173" s="190" t="s">
        <v>241</v>
      </c>
      <c r="C173" s="191" t="s">
        <v>242</v>
      </c>
      <c r="D173" s="192" t="s">
        <v>82</v>
      </c>
      <c r="E173" s="193">
        <v>1</v>
      </c>
      <c r="F173" s="193"/>
      <c r="G173" s="194">
        <f>E173*F173</f>
        <v>0</v>
      </c>
      <c r="O173" s="188">
        <v>2</v>
      </c>
      <c r="AA173" s="162">
        <v>11</v>
      </c>
      <c r="AB173" s="162">
        <v>0</v>
      </c>
      <c r="AC173" s="162">
        <v>20</v>
      </c>
      <c r="AZ173" s="162">
        <v>2</v>
      </c>
      <c r="BA173" s="162">
        <f>IF(AZ173=1,G173,0)</f>
        <v>0</v>
      </c>
      <c r="BB173" s="162">
        <f>IF(AZ173=2,G173,0)</f>
        <v>0</v>
      </c>
      <c r="BC173" s="162">
        <f>IF(AZ173=3,G173,0)</f>
        <v>0</v>
      </c>
      <c r="BD173" s="162">
        <f>IF(AZ173=4,G173,0)</f>
        <v>0</v>
      </c>
      <c r="BE173" s="162">
        <f>IF(AZ173=5,G173,0)</f>
        <v>0</v>
      </c>
      <c r="CA173" s="195">
        <v>11</v>
      </c>
      <c r="CB173" s="195">
        <v>0</v>
      </c>
      <c r="CZ173" s="162">
        <v>0</v>
      </c>
    </row>
    <row r="174" spans="1:104">
      <c r="A174" s="196"/>
      <c r="B174" s="197"/>
      <c r="C174" s="198" t="s">
        <v>161</v>
      </c>
      <c r="D174" s="199"/>
      <c r="E174" s="199"/>
      <c r="F174" s="199"/>
      <c r="G174" s="200"/>
      <c r="L174" s="201" t="s">
        <v>161</v>
      </c>
      <c r="O174" s="188">
        <v>3</v>
      </c>
    </row>
    <row r="175" spans="1:104">
      <c r="A175" s="196"/>
      <c r="B175" s="197"/>
      <c r="C175" s="198" t="s">
        <v>243</v>
      </c>
      <c r="D175" s="199"/>
      <c r="E175" s="199"/>
      <c r="F175" s="199"/>
      <c r="G175" s="200"/>
      <c r="L175" s="201" t="s">
        <v>243</v>
      </c>
      <c r="O175" s="188">
        <v>3</v>
      </c>
    </row>
    <row r="176" spans="1:104">
      <c r="A176" s="196"/>
      <c r="B176" s="197"/>
      <c r="C176" s="198"/>
      <c r="D176" s="199"/>
      <c r="E176" s="199"/>
      <c r="F176" s="199"/>
      <c r="G176" s="200"/>
      <c r="L176" s="201"/>
      <c r="O176" s="188">
        <v>3</v>
      </c>
    </row>
    <row r="177" spans="1:104">
      <c r="A177" s="189">
        <v>46</v>
      </c>
      <c r="B177" s="190" t="s">
        <v>244</v>
      </c>
      <c r="C177" s="191" t="s">
        <v>245</v>
      </c>
      <c r="D177" s="192" t="s">
        <v>86</v>
      </c>
      <c r="E177" s="193">
        <v>1</v>
      </c>
      <c r="F177" s="193"/>
      <c r="G177" s="194">
        <f>E177*F177</f>
        <v>0</v>
      </c>
      <c r="O177" s="188">
        <v>2</v>
      </c>
      <c r="AA177" s="162">
        <v>11</v>
      </c>
      <c r="AB177" s="162">
        <v>0</v>
      </c>
      <c r="AC177" s="162">
        <v>127</v>
      </c>
      <c r="AZ177" s="162">
        <v>2</v>
      </c>
      <c r="BA177" s="162">
        <f>IF(AZ177=1,G177,0)</f>
        <v>0</v>
      </c>
      <c r="BB177" s="162">
        <f>IF(AZ177=2,G177,0)</f>
        <v>0</v>
      </c>
      <c r="BC177" s="162">
        <f>IF(AZ177=3,G177,0)</f>
        <v>0</v>
      </c>
      <c r="BD177" s="162">
        <f>IF(AZ177=4,G177,0)</f>
        <v>0</v>
      </c>
      <c r="BE177" s="162">
        <f>IF(AZ177=5,G177,0)</f>
        <v>0</v>
      </c>
      <c r="CA177" s="195">
        <v>11</v>
      </c>
      <c r="CB177" s="195">
        <v>0</v>
      </c>
      <c r="CZ177" s="162">
        <v>0</v>
      </c>
    </row>
    <row r="178" spans="1:104">
      <c r="A178" s="196"/>
      <c r="B178" s="197"/>
      <c r="C178" s="198" t="s">
        <v>246</v>
      </c>
      <c r="D178" s="199"/>
      <c r="E178" s="199"/>
      <c r="F178" s="199"/>
      <c r="G178" s="200"/>
      <c r="L178" s="201" t="s">
        <v>246</v>
      </c>
      <c r="O178" s="188">
        <v>3</v>
      </c>
    </row>
    <row r="179" spans="1:104">
      <c r="A179" s="196"/>
      <c r="B179" s="197"/>
      <c r="C179" s="198" t="s">
        <v>83</v>
      </c>
      <c r="D179" s="199"/>
      <c r="E179" s="199"/>
      <c r="F179" s="199"/>
      <c r="G179" s="200"/>
      <c r="L179" s="201" t="s">
        <v>83</v>
      </c>
      <c r="O179" s="188">
        <v>3</v>
      </c>
    </row>
    <row r="180" spans="1:104">
      <c r="A180" s="189">
        <v>47</v>
      </c>
      <c r="B180" s="190" t="s">
        <v>247</v>
      </c>
      <c r="C180" s="191" t="s">
        <v>248</v>
      </c>
      <c r="D180" s="192" t="s">
        <v>60</v>
      </c>
      <c r="E180" s="193"/>
      <c r="F180" s="193"/>
      <c r="G180" s="194">
        <f>E180*F180</f>
        <v>0</v>
      </c>
      <c r="O180" s="188">
        <v>2</v>
      </c>
      <c r="AA180" s="162">
        <v>7</v>
      </c>
      <c r="AB180" s="162">
        <v>1002</v>
      </c>
      <c r="AC180" s="162">
        <v>5</v>
      </c>
      <c r="AZ180" s="162">
        <v>2</v>
      </c>
      <c r="BA180" s="162">
        <f>IF(AZ180=1,G180,0)</f>
        <v>0</v>
      </c>
      <c r="BB180" s="162">
        <f>IF(AZ180=2,G180,0)</f>
        <v>0</v>
      </c>
      <c r="BC180" s="162">
        <f>IF(AZ180=3,G180,0)</f>
        <v>0</v>
      </c>
      <c r="BD180" s="162">
        <f>IF(AZ180=4,G180,0)</f>
        <v>0</v>
      </c>
      <c r="BE180" s="162">
        <f>IF(AZ180=5,G180,0)</f>
        <v>0</v>
      </c>
      <c r="CA180" s="195">
        <v>7</v>
      </c>
      <c r="CB180" s="195">
        <v>1002</v>
      </c>
      <c r="CZ180" s="162">
        <v>0</v>
      </c>
    </row>
    <row r="181" spans="1:104">
      <c r="A181" s="189">
        <v>48</v>
      </c>
      <c r="B181" s="190" t="s">
        <v>249</v>
      </c>
      <c r="C181" s="191" t="s">
        <v>250</v>
      </c>
      <c r="D181" s="192" t="s">
        <v>60</v>
      </c>
      <c r="E181" s="193"/>
      <c r="F181" s="193"/>
      <c r="G181" s="194">
        <f>E181*F181</f>
        <v>0</v>
      </c>
      <c r="O181" s="188">
        <v>2</v>
      </c>
      <c r="AA181" s="162">
        <v>7</v>
      </c>
      <c r="AB181" s="162">
        <v>1002</v>
      </c>
      <c r="AC181" s="162">
        <v>5</v>
      </c>
      <c r="AZ181" s="162">
        <v>2</v>
      </c>
      <c r="BA181" s="162">
        <f>IF(AZ181=1,G181,0)</f>
        <v>0</v>
      </c>
      <c r="BB181" s="162">
        <f>IF(AZ181=2,G181,0)</f>
        <v>0</v>
      </c>
      <c r="BC181" s="162">
        <f>IF(AZ181=3,G181,0)</f>
        <v>0</v>
      </c>
      <c r="BD181" s="162">
        <f>IF(AZ181=4,G181,0)</f>
        <v>0</v>
      </c>
      <c r="BE181" s="162">
        <f>IF(AZ181=5,G181,0)</f>
        <v>0</v>
      </c>
      <c r="CA181" s="195">
        <v>7</v>
      </c>
      <c r="CB181" s="195">
        <v>1002</v>
      </c>
      <c r="CZ181" s="162">
        <v>0</v>
      </c>
    </row>
    <row r="182" spans="1:104">
      <c r="A182" s="208"/>
      <c r="B182" s="209" t="s">
        <v>74</v>
      </c>
      <c r="C182" s="210" t="str">
        <f>CONCATENATE(B99," ",C99)</f>
        <v>731 Kotelny</v>
      </c>
      <c r="D182" s="211"/>
      <c r="E182" s="212"/>
      <c r="F182" s="213"/>
      <c r="G182" s="214">
        <f>SUM(G99:G181)</f>
        <v>0</v>
      </c>
      <c r="O182" s="188">
        <v>4</v>
      </c>
      <c r="BA182" s="215">
        <f>SUM(BA99:BA181)</f>
        <v>0</v>
      </c>
      <c r="BB182" s="215">
        <f>SUM(BB99:BB181)</f>
        <v>0</v>
      </c>
      <c r="BC182" s="215">
        <f>SUM(BC99:BC181)</f>
        <v>0</v>
      </c>
      <c r="BD182" s="215">
        <f>SUM(BD99:BD181)</f>
        <v>0</v>
      </c>
      <c r="BE182" s="215">
        <f>SUM(BE99:BE181)</f>
        <v>0</v>
      </c>
    </row>
    <row r="183" spans="1:104">
      <c r="A183" s="181" t="s">
        <v>72</v>
      </c>
      <c r="B183" s="182" t="s">
        <v>251</v>
      </c>
      <c r="C183" s="183" t="s">
        <v>252</v>
      </c>
      <c r="D183" s="184"/>
      <c r="E183" s="185"/>
      <c r="F183" s="185"/>
      <c r="G183" s="186"/>
      <c r="H183" s="187"/>
      <c r="I183" s="187"/>
      <c r="O183" s="188">
        <v>1</v>
      </c>
    </row>
    <row r="184" spans="1:104">
      <c r="A184" s="189">
        <v>49</v>
      </c>
      <c r="B184" s="190" t="s">
        <v>253</v>
      </c>
      <c r="C184" s="191" t="s">
        <v>254</v>
      </c>
      <c r="D184" s="192" t="s">
        <v>86</v>
      </c>
      <c r="E184" s="193">
        <v>4</v>
      </c>
      <c r="F184" s="193"/>
      <c r="G184" s="194">
        <f>E184*F184</f>
        <v>0</v>
      </c>
      <c r="O184" s="188">
        <v>2</v>
      </c>
      <c r="AA184" s="162">
        <v>1</v>
      </c>
      <c r="AB184" s="162">
        <v>7</v>
      </c>
      <c r="AC184" s="162">
        <v>7</v>
      </c>
      <c r="AZ184" s="162">
        <v>2</v>
      </c>
      <c r="BA184" s="162">
        <f>IF(AZ184=1,G184,0)</f>
        <v>0</v>
      </c>
      <c r="BB184" s="162">
        <f>IF(AZ184=2,G184,0)</f>
        <v>0</v>
      </c>
      <c r="BC184" s="162">
        <f>IF(AZ184=3,G184,0)</f>
        <v>0</v>
      </c>
      <c r="BD184" s="162">
        <f>IF(AZ184=4,G184,0)</f>
        <v>0</v>
      </c>
      <c r="BE184" s="162">
        <f>IF(AZ184=5,G184,0)</f>
        <v>0</v>
      </c>
      <c r="CA184" s="195">
        <v>1</v>
      </c>
      <c r="CB184" s="195">
        <v>7</v>
      </c>
      <c r="CZ184" s="162">
        <v>1.1299999999998501E-3</v>
      </c>
    </row>
    <row r="185" spans="1:104">
      <c r="A185" s="196"/>
      <c r="B185" s="197"/>
      <c r="C185" s="198" t="s">
        <v>255</v>
      </c>
      <c r="D185" s="199"/>
      <c r="E185" s="199"/>
      <c r="F185" s="199"/>
      <c r="G185" s="200"/>
      <c r="L185" s="201" t="s">
        <v>255</v>
      </c>
      <c r="O185" s="188">
        <v>3</v>
      </c>
    </row>
    <row r="186" spans="1:104">
      <c r="A186" s="189">
        <v>50</v>
      </c>
      <c r="B186" s="190" t="s">
        <v>256</v>
      </c>
      <c r="C186" s="191" t="s">
        <v>257</v>
      </c>
      <c r="D186" s="192" t="s">
        <v>86</v>
      </c>
      <c r="E186" s="193">
        <v>1</v>
      </c>
      <c r="F186" s="193"/>
      <c r="G186" s="194">
        <f>E186*F186</f>
        <v>0</v>
      </c>
      <c r="O186" s="188">
        <v>2</v>
      </c>
      <c r="AA186" s="162">
        <v>1</v>
      </c>
      <c r="AB186" s="162">
        <v>7</v>
      </c>
      <c r="AC186" s="162">
        <v>7</v>
      </c>
      <c r="AZ186" s="162">
        <v>2</v>
      </c>
      <c r="BA186" s="162">
        <f>IF(AZ186=1,G186,0)</f>
        <v>0</v>
      </c>
      <c r="BB186" s="162">
        <f>IF(AZ186=2,G186,0)</f>
        <v>0</v>
      </c>
      <c r="BC186" s="162">
        <f>IF(AZ186=3,G186,0)</f>
        <v>0</v>
      </c>
      <c r="BD186" s="162">
        <f>IF(AZ186=4,G186,0)</f>
        <v>0</v>
      </c>
      <c r="BE186" s="162">
        <f>IF(AZ186=5,G186,0)</f>
        <v>0</v>
      </c>
      <c r="CA186" s="195">
        <v>1</v>
      </c>
      <c r="CB186" s="195">
        <v>7</v>
      </c>
      <c r="CZ186" s="162">
        <v>4.7270000000025902E-2</v>
      </c>
    </row>
    <row r="187" spans="1:104">
      <c r="A187" s="196"/>
      <c r="B187" s="197"/>
      <c r="C187" s="198" t="s">
        <v>83</v>
      </c>
      <c r="D187" s="199"/>
      <c r="E187" s="199"/>
      <c r="F187" s="199"/>
      <c r="G187" s="200"/>
      <c r="L187" s="201" t="s">
        <v>83</v>
      </c>
      <c r="O187" s="188">
        <v>3</v>
      </c>
    </row>
    <row r="188" spans="1:104">
      <c r="A188" s="189">
        <v>51</v>
      </c>
      <c r="B188" s="190" t="s">
        <v>258</v>
      </c>
      <c r="C188" s="191" t="s">
        <v>259</v>
      </c>
      <c r="D188" s="192" t="s">
        <v>86</v>
      </c>
      <c r="E188" s="193">
        <v>2</v>
      </c>
      <c r="F188" s="193"/>
      <c r="G188" s="194">
        <f>E188*F188</f>
        <v>0</v>
      </c>
      <c r="O188" s="188">
        <v>2</v>
      </c>
      <c r="AA188" s="162">
        <v>1</v>
      </c>
      <c r="AB188" s="162">
        <v>7</v>
      </c>
      <c r="AC188" s="162">
        <v>7</v>
      </c>
      <c r="AZ188" s="162">
        <v>2</v>
      </c>
      <c r="BA188" s="162">
        <f>IF(AZ188=1,G188,0)</f>
        <v>0</v>
      </c>
      <c r="BB188" s="162">
        <f>IF(AZ188=2,G188,0)</f>
        <v>0</v>
      </c>
      <c r="BC188" s="162">
        <f>IF(AZ188=3,G188,0)</f>
        <v>0</v>
      </c>
      <c r="BD188" s="162">
        <f>IF(AZ188=4,G188,0)</f>
        <v>0</v>
      </c>
      <c r="BE188" s="162">
        <f>IF(AZ188=5,G188,0)</f>
        <v>0</v>
      </c>
      <c r="CA188" s="195">
        <v>1</v>
      </c>
      <c r="CB188" s="195">
        <v>7</v>
      </c>
      <c r="CZ188" s="162">
        <v>5.8999999999986797E-4</v>
      </c>
    </row>
    <row r="189" spans="1:104">
      <c r="A189" s="196"/>
      <c r="B189" s="197"/>
      <c r="C189" s="198" t="s">
        <v>260</v>
      </c>
      <c r="D189" s="199"/>
      <c r="E189" s="199"/>
      <c r="F189" s="199"/>
      <c r="G189" s="200"/>
      <c r="L189" s="201" t="s">
        <v>260</v>
      </c>
      <c r="O189" s="188">
        <v>3</v>
      </c>
    </row>
    <row r="190" spans="1:104">
      <c r="A190" s="189">
        <v>52</v>
      </c>
      <c r="B190" s="190" t="s">
        <v>261</v>
      </c>
      <c r="C190" s="191" t="s">
        <v>262</v>
      </c>
      <c r="D190" s="192" t="s">
        <v>86</v>
      </c>
      <c r="E190" s="193">
        <v>1</v>
      </c>
      <c r="F190" s="193"/>
      <c r="G190" s="194">
        <f>E190*F190</f>
        <v>0</v>
      </c>
      <c r="O190" s="188">
        <v>2</v>
      </c>
      <c r="AA190" s="162">
        <v>1</v>
      </c>
      <c r="AB190" s="162">
        <v>7</v>
      </c>
      <c r="AC190" s="162">
        <v>7</v>
      </c>
      <c r="AZ190" s="162">
        <v>2</v>
      </c>
      <c r="BA190" s="162">
        <f>IF(AZ190=1,G190,0)</f>
        <v>0</v>
      </c>
      <c r="BB190" s="162">
        <f>IF(AZ190=2,G190,0)</f>
        <v>0</v>
      </c>
      <c r="BC190" s="162">
        <f>IF(AZ190=3,G190,0)</f>
        <v>0</v>
      </c>
      <c r="BD190" s="162">
        <f>IF(AZ190=4,G190,0)</f>
        <v>0</v>
      </c>
      <c r="BE190" s="162">
        <f>IF(AZ190=5,G190,0)</f>
        <v>0</v>
      </c>
      <c r="CA190" s="195">
        <v>1</v>
      </c>
      <c r="CB190" s="195">
        <v>7</v>
      </c>
      <c r="CZ190" s="162">
        <v>4.3000000000015199E-4</v>
      </c>
    </row>
    <row r="191" spans="1:104">
      <c r="A191" s="196"/>
      <c r="B191" s="197"/>
      <c r="C191" s="198" t="s">
        <v>263</v>
      </c>
      <c r="D191" s="199"/>
      <c r="E191" s="199"/>
      <c r="F191" s="199"/>
      <c r="G191" s="200"/>
      <c r="L191" s="201" t="s">
        <v>263</v>
      </c>
      <c r="O191" s="188">
        <v>3</v>
      </c>
    </row>
    <row r="192" spans="1:104">
      <c r="A192" s="196"/>
      <c r="B192" s="197"/>
      <c r="C192" s="198" t="s">
        <v>264</v>
      </c>
      <c r="D192" s="199"/>
      <c r="E192" s="199"/>
      <c r="F192" s="199"/>
      <c r="G192" s="200"/>
      <c r="L192" s="201" t="s">
        <v>264</v>
      </c>
      <c r="O192" s="188">
        <v>3</v>
      </c>
    </row>
    <row r="193" spans="1:104">
      <c r="A193" s="196"/>
      <c r="B193" s="197"/>
      <c r="C193" s="198" t="s">
        <v>265</v>
      </c>
      <c r="D193" s="199"/>
      <c r="E193" s="199"/>
      <c r="F193" s="199"/>
      <c r="G193" s="200"/>
      <c r="L193" s="201" t="s">
        <v>265</v>
      </c>
      <c r="O193" s="188">
        <v>3</v>
      </c>
    </row>
    <row r="194" spans="1:104">
      <c r="A194" s="196"/>
      <c r="B194" s="197"/>
      <c r="C194" s="198" t="s">
        <v>83</v>
      </c>
      <c r="D194" s="199"/>
      <c r="E194" s="199"/>
      <c r="F194" s="199"/>
      <c r="G194" s="200"/>
      <c r="L194" s="201" t="s">
        <v>83</v>
      </c>
      <c r="O194" s="188">
        <v>3</v>
      </c>
    </row>
    <row r="195" spans="1:104">
      <c r="A195" s="189">
        <v>53</v>
      </c>
      <c r="B195" s="190" t="s">
        <v>84</v>
      </c>
      <c r="C195" s="191" t="s">
        <v>266</v>
      </c>
      <c r="D195" s="192" t="s">
        <v>86</v>
      </c>
      <c r="E195" s="193">
        <v>1</v>
      </c>
      <c r="F195" s="193"/>
      <c r="G195" s="194">
        <f>E195*F195</f>
        <v>0</v>
      </c>
      <c r="O195" s="188">
        <v>2</v>
      </c>
      <c r="AA195" s="162">
        <v>11</v>
      </c>
      <c r="AB195" s="162">
        <v>0</v>
      </c>
      <c r="AC195" s="162">
        <v>66</v>
      </c>
      <c r="AZ195" s="162">
        <v>2</v>
      </c>
      <c r="BA195" s="162">
        <f>IF(AZ195=1,G195,0)</f>
        <v>0</v>
      </c>
      <c r="BB195" s="162">
        <f>IF(AZ195=2,G195,0)</f>
        <v>0</v>
      </c>
      <c r="BC195" s="162">
        <f>IF(AZ195=3,G195,0)</f>
        <v>0</v>
      </c>
      <c r="BD195" s="162">
        <f>IF(AZ195=4,G195,0)</f>
        <v>0</v>
      </c>
      <c r="BE195" s="162">
        <f>IF(AZ195=5,G195,0)</f>
        <v>0</v>
      </c>
      <c r="CA195" s="195">
        <v>11</v>
      </c>
      <c r="CB195" s="195">
        <v>0</v>
      </c>
      <c r="CZ195" s="162">
        <v>0</v>
      </c>
    </row>
    <row r="196" spans="1:104">
      <c r="A196" s="196"/>
      <c r="B196" s="197"/>
      <c r="C196" s="198" t="s">
        <v>267</v>
      </c>
      <c r="D196" s="199"/>
      <c r="E196" s="199"/>
      <c r="F196" s="199"/>
      <c r="G196" s="200"/>
      <c r="L196" s="201" t="s">
        <v>267</v>
      </c>
      <c r="O196" s="188">
        <v>3</v>
      </c>
    </row>
    <row r="197" spans="1:104">
      <c r="A197" s="189">
        <v>54</v>
      </c>
      <c r="B197" s="190" t="s">
        <v>88</v>
      </c>
      <c r="C197" s="191" t="s">
        <v>268</v>
      </c>
      <c r="D197" s="192" t="s">
        <v>86</v>
      </c>
      <c r="E197" s="193">
        <v>1</v>
      </c>
      <c r="F197" s="193"/>
      <c r="G197" s="194">
        <f>E197*F197</f>
        <v>0</v>
      </c>
      <c r="O197" s="188">
        <v>2</v>
      </c>
      <c r="AA197" s="162">
        <v>11</v>
      </c>
      <c r="AB197" s="162">
        <v>0</v>
      </c>
      <c r="AC197" s="162">
        <v>11</v>
      </c>
      <c r="AZ197" s="162">
        <v>2</v>
      </c>
      <c r="BA197" s="162">
        <f>IF(AZ197=1,G197,0)</f>
        <v>0</v>
      </c>
      <c r="BB197" s="162">
        <f>IF(AZ197=2,G197,0)</f>
        <v>0</v>
      </c>
      <c r="BC197" s="162">
        <f>IF(AZ197=3,G197,0)</f>
        <v>0</v>
      </c>
      <c r="BD197" s="162">
        <f>IF(AZ197=4,G197,0)</f>
        <v>0</v>
      </c>
      <c r="BE197" s="162">
        <f>IF(AZ197=5,G197,0)</f>
        <v>0</v>
      </c>
      <c r="CA197" s="195">
        <v>11</v>
      </c>
      <c r="CB197" s="195">
        <v>0</v>
      </c>
      <c r="CZ197" s="162">
        <v>0</v>
      </c>
    </row>
    <row r="198" spans="1:104">
      <c r="A198" s="196"/>
      <c r="B198" s="197"/>
      <c r="C198" s="198" t="s">
        <v>269</v>
      </c>
      <c r="D198" s="199"/>
      <c r="E198" s="199"/>
      <c r="F198" s="199"/>
      <c r="G198" s="200"/>
      <c r="L198" s="201" t="s">
        <v>269</v>
      </c>
      <c r="O198" s="188">
        <v>3</v>
      </c>
    </row>
    <row r="199" spans="1:104">
      <c r="A199" s="196"/>
      <c r="B199" s="197"/>
      <c r="C199" s="198" t="s">
        <v>270</v>
      </c>
      <c r="D199" s="199"/>
      <c r="E199" s="199"/>
      <c r="F199" s="199"/>
      <c r="G199" s="200"/>
      <c r="L199" s="201" t="s">
        <v>270</v>
      </c>
      <c r="O199" s="188">
        <v>3</v>
      </c>
    </row>
    <row r="200" spans="1:104">
      <c r="A200" s="189">
        <v>55</v>
      </c>
      <c r="B200" s="190" t="s">
        <v>93</v>
      </c>
      <c r="C200" s="191" t="s">
        <v>271</v>
      </c>
      <c r="D200" s="192" t="s">
        <v>86</v>
      </c>
      <c r="E200" s="193">
        <v>1</v>
      </c>
      <c r="F200" s="193"/>
      <c r="G200" s="194">
        <f>E200*F200</f>
        <v>0</v>
      </c>
      <c r="O200" s="188">
        <v>2</v>
      </c>
      <c r="AA200" s="162">
        <v>11</v>
      </c>
      <c r="AB200" s="162">
        <v>0</v>
      </c>
      <c r="AC200" s="162">
        <v>12</v>
      </c>
      <c r="AZ200" s="162">
        <v>2</v>
      </c>
      <c r="BA200" s="162">
        <f>IF(AZ200=1,G200,0)</f>
        <v>0</v>
      </c>
      <c r="BB200" s="162">
        <f>IF(AZ200=2,G200,0)</f>
        <v>0</v>
      </c>
      <c r="BC200" s="162">
        <f>IF(AZ200=3,G200,0)</f>
        <v>0</v>
      </c>
      <c r="BD200" s="162">
        <f>IF(AZ200=4,G200,0)</f>
        <v>0</v>
      </c>
      <c r="BE200" s="162">
        <f>IF(AZ200=5,G200,0)</f>
        <v>0</v>
      </c>
      <c r="CA200" s="195">
        <v>11</v>
      </c>
      <c r="CB200" s="195">
        <v>0</v>
      </c>
      <c r="CZ200" s="162">
        <v>0</v>
      </c>
    </row>
    <row r="201" spans="1:104">
      <c r="A201" s="196"/>
      <c r="B201" s="197"/>
      <c r="C201" s="198" t="s">
        <v>270</v>
      </c>
      <c r="D201" s="199"/>
      <c r="E201" s="199"/>
      <c r="F201" s="199"/>
      <c r="G201" s="200"/>
      <c r="L201" s="201" t="s">
        <v>270</v>
      </c>
      <c r="O201" s="188">
        <v>3</v>
      </c>
    </row>
    <row r="202" spans="1:104">
      <c r="A202" s="196"/>
      <c r="B202" s="197"/>
      <c r="C202" s="198" t="s">
        <v>272</v>
      </c>
      <c r="D202" s="199"/>
      <c r="E202" s="199"/>
      <c r="F202" s="199"/>
      <c r="G202" s="200"/>
      <c r="L202" s="201" t="s">
        <v>272</v>
      </c>
      <c r="O202" s="188">
        <v>3</v>
      </c>
    </row>
    <row r="203" spans="1:104">
      <c r="A203" s="196"/>
      <c r="B203" s="197"/>
      <c r="C203" s="198" t="s">
        <v>83</v>
      </c>
      <c r="D203" s="199"/>
      <c r="E203" s="199"/>
      <c r="F203" s="199"/>
      <c r="G203" s="200"/>
      <c r="L203" s="201" t="s">
        <v>83</v>
      </c>
      <c r="O203" s="188">
        <v>3</v>
      </c>
    </row>
    <row r="204" spans="1:104">
      <c r="A204" s="189">
        <v>56</v>
      </c>
      <c r="B204" s="190" t="s">
        <v>124</v>
      </c>
      <c r="C204" s="191" t="s">
        <v>273</v>
      </c>
      <c r="D204" s="192" t="s">
        <v>86</v>
      </c>
      <c r="E204" s="193">
        <v>1</v>
      </c>
      <c r="F204" s="193"/>
      <c r="G204" s="194">
        <f>E204*F204</f>
        <v>0</v>
      </c>
      <c r="O204" s="188">
        <v>2</v>
      </c>
      <c r="AA204" s="162">
        <v>11</v>
      </c>
      <c r="AB204" s="162">
        <v>0</v>
      </c>
      <c r="AC204" s="162">
        <v>13</v>
      </c>
      <c r="AZ204" s="162">
        <v>2</v>
      </c>
      <c r="BA204" s="162">
        <f>IF(AZ204=1,G204,0)</f>
        <v>0</v>
      </c>
      <c r="BB204" s="162">
        <f>IF(AZ204=2,G204,0)</f>
        <v>0</v>
      </c>
      <c r="BC204" s="162">
        <f>IF(AZ204=3,G204,0)</f>
        <v>0</v>
      </c>
      <c r="BD204" s="162">
        <f>IF(AZ204=4,G204,0)</f>
        <v>0</v>
      </c>
      <c r="BE204" s="162">
        <f>IF(AZ204=5,G204,0)</f>
        <v>0</v>
      </c>
      <c r="CA204" s="195">
        <v>11</v>
      </c>
      <c r="CB204" s="195">
        <v>0</v>
      </c>
      <c r="CZ204" s="162">
        <v>0</v>
      </c>
    </row>
    <row r="205" spans="1:104">
      <c r="A205" s="196"/>
      <c r="B205" s="197"/>
      <c r="C205" s="198" t="s">
        <v>274</v>
      </c>
      <c r="D205" s="199"/>
      <c r="E205" s="199"/>
      <c r="F205" s="199"/>
      <c r="G205" s="200"/>
      <c r="L205" s="201" t="s">
        <v>274</v>
      </c>
      <c r="O205" s="188">
        <v>3</v>
      </c>
    </row>
    <row r="206" spans="1:104">
      <c r="A206" s="196"/>
      <c r="B206" s="197"/>
      <c r="C206" s="198" t="s">
        <v>275</v>
      </c>
      <c r="D206" s="199"/>
      <c r="E206" s="199"/>
      <c r="F206" s="199"/>
      <c r="G206" s="200"/>
      <c r="L206" s="201" t="s">
        <v>275</v>
      </c>
      <c r="O206" s="188">
        <v>3</v>
      </c>
    </row>
    <row r="207" spans="1:104">
      <c r="A207" s="189">
        <v>57</v>
      </c>
      <c r="B207" s="190" t="s">
        <v>177</v>
      </c>
      <c r="C207" s="191" t="s">
        <v>276</v>
      </c>
      <c r="D207" s="192" t="s">
        <v>82</v>
      </c>
      <c r="E207" s="193">
        <v>1</v>
      </c>
      <c r="F207" s="193"/>
      <c r="G207" s="194">
        <f>E207*F207</f>
        <v>0</v>
      </c>
      <c r="O207" s="188">
        <v>2</v>
      </c>
      <c r="AA207" s="162">
        <v>11</v>
      </c>
      <c r="AB207" s="162">
        <v>0</v>
      </c>
      <c r="AC207" s="162">
        <v>14</v>
      </c>
      <c r="AZ207" s="162">
        <v>2</v>
      </c>
      <c r="BA207" s="162">
        <f>IF(AZ207=1,G207,0)</f>
        <v>0</v>
      </c>
      <c r="BB207" s="162">
        <f>IF(AZ207=2,G207,0)</f>
        <v>0</v>
      </c>
      <c r="BC207" s="162">
        <f>IF(AZ207=3,G207,0)</f>
        <v>0</v>
      </c>
      <c r="BD207" s="162">
        <f>IF(AZ207=4,G207,0)</f>
        <v>0</v>
      </c>
      <c r="BE207" s="162">
        <f>IF(AZ207=5,G207,0)</f>
        <v>0</v>
      </c>
      <c r="CA207" s="195">
        <v>11</v>
      </c>
      <c r="CB207" s="195">
        <v>0</v>
      </c>
      <c r="CZ207" s="162">
        <v>0</v>
      </c>
    </row>
    <row r="208" spans="1:104">
      <c r="A208" s="196"/>
      <c r="B208" s="197"/>
      <c r="C208" s="198" t="s">
        <v>277</v>
      </c>
      <c r="D208" s="199"/>
      <c r="E208" s="199"/>
      <c r="F208" s="199"/>
      <c r="G208" s="200"/>
      <c r="L208" s="201" t="s">
        <v>277</v>
      </c>
      <c r="O208" s="188">
        <v>3</v>
      </c>
    </row>
    <row r="209" spans="1:104">
      <c r="A209" s="196"/>
      <c r="B209" s="197"/>
      <c r="C209" s="198" t="s">
        <v>278</v>
      </c>
      <c r="D209" s="199"/>
      <c r="E209" s="199"/>
      <c r="F209" s="199"/>
      <c r="G209" s="200"/>
      <c r="L209" s="201" t="s">
        <v>278</v>
      </c>
      <c r="O209" s="188">
        <v>3</v>
      </c>
    </row>
    <row r="210" spans="1:104">
      <c r="A210" s="189">
        <v>58</v>
      </c>
      <c r="B210" s="190" t="s">
        <v>126</v>
      </c>
      <c r="C210" s="191" t="s">
        <v>279</v>
      </c>
      <c r="D210" s="192" t="s">
        <v>86</v>
      </c>
      <c r="E210" s="193">
        <v>1</v>
      </c>
      <c r="F210" s="193"/>
      <c r="G210" s="194">
        <f>E210*F210</f>
        <v>0</v>
      </c>
      <c r="O210" s="188">
        <v>2</v>
      </c>
      <c r="AA210" s="162">
        <v>11</v>
      </c>
      <c r="AB210" s="162">
        <v>0</v>
      </c>
      <c r="AC210" s="162">
        <v>97</v>
      </c>
      <c r="AZ210" s="162">
        <v>2</v>
      </c>
      <c r="BA210" s="162">
        <f>IF(AZ210=1,G210,0)</f>
        <v>0</v>
      </c>
      <c r="BB210" s="162">
        <f>IF(AZ210=2,G210,0)</f>
        <v>0</v>
      </c>
      <c r="BC210" s="162">
        <f>IF(AZ210=3,G210,0)</f>
        <v>0</v>
      </c>
      <c r="BD210" s="162">
        <f>IF(AZ210=4,G210,0)</f>
        <v>0</v>
      </c>
      <c r="BE210" s="162">
        <f>IF(AZ210=5,G210,0)</f>
        <v>0</v>
      </c>
      <c r="CA210" s="195">
        <v>11</v>
      </c>
      <c r="CB210" s="195">
        <v>0</v>
      </c>
      <c r="CZ210" s="162">
        <v>0</v>
      </c>
    </row>
    <row r="211" spans="1:104">
      <c r="A211" s="196"/>
      <c r="B211" s="197"/>
      <c r="C211" s="198" t="s">
        <v>280</v>
      </c>
      <c r="D211" s="199"/>
      <c r="E211" s="199"/>
      <c r="F211" s="199"/>
      <c r="G211" s="200"/>
      <c r="L211" s="201" t="s">
        <v>280</v>
      </c>
      <c r="O211" s="188">
        <v>3</v>
      </c>
    </row>
    <row r="212" spans="1:104">
      <c r="A212" s="196"/>
      <c r="B212" s="197"/>
      <c r="C212" s="198" t="s">
        <v>281</v>
      </c>
      <c r="D212" s="199"/>
      <c r="E212" s="199"/>
      <c r="F212" s="199"/>
      <c r="G212" s="200"/>
      <c r="L212" s="201" t="s">
        <v>281</v>
      </c>
      <c r="O212" s="188">
        <v>3</v>
      </c>
    </row>
    <row r="213" spans="1:104">
      <c r="A213" s="196"/>
      <c r="B213" s="197"/>
      <c r="C213" s="198" t="s">
        <v>282</v>
      </c>
      <c r="D213" s="199"/>
      <c r="E213" s="199"/>
      <c r="F213" s="199"/>
      <c r="G213" s="200"/>
      <c r="L213" s="201" t="s">
        <v>282</v>
      </c>
      <c r="O213" s="188">
        <v>3</v>
      </c>
    </row>
    <row r="214" spans="1:104">
      <c r="A214" s="196"/>
      <c r="B214" s="197"/>
      <c r="C214" s="198" t="s">
        <v>214</v>
      </c>
      <c r="D214" s="199"/>
      <c r="E214" s="199"/>
      <c r="F214" s="199"/>
      <c r="G214" s="200"/>
      <c r="L214" s="201" t="s">
        <v>214</v>
      </c>
      <c r="O214" s="188">
        <v>3</v>
      </c>
    </row>
    <row r="215" spans="1:104">
      <c r="A215" s="196"/>
      <c r="B215" s="197"/>
      <c r="C215" s="198" t="s">
        <v>283</v>
      </c>
      <c r="D215" s="199"/>
      <c r="E215" s="199"/>
      <c r="F215" s="199"/>
      <c r="G215" s="200"/>
      <c r="L215" s="201" t="s">
        <v>283</v>
      </c>
      <c r="O215" s="188">
        <v>3</v>
      </c>
    </row>
    <row r="216" spans="1:104">
      <c r="A216" s="196"/>
      <c r="B216" s="197"/>
      <c r="C216" s="198" t="s">
        <v>284</v>
      </c>
      <c r="D216" s="199"/>
      <c r="E216" s="199"/>
      <c r="F216" s="199"/>
      <c r="G216" s="200"/>
      <c r="L216" s="201" t="s">
        <v>284</v>
      </c>
      <c r="O216" s="188">
        <v>3</v>
      </c>
    </row>
    <row r="217" spans="1:104">
      <c r="A217" s="196"/>
      <c r="B217" s="197"/>
      <c r="C217" s="198" t="s">
        <v>285</v>
      </c>
      <c r="D217" s="199"/>
      <c r="E217" s="199"/>
      <c r="F217" s="199"/>
      <c r="G217" s="200"/>
      <c r="L217" s="201" t="s">
        <v>285</v>
      </c>
      <c r="O217" s="188">
        <v>3</v>
      </c>
    </row>
    <row r="218" spans="1:104">
      <c r="A218" s="196"/>
      <c r="B218" s="197"/>
      <c r="C218" s="198" t="s">
        <v>83</v>
      </c>
      <c r="D218" s="199"/>
      <c r="E218" s="199"/>
      <c r="F218" s="199"/>
      <c r="G218" s="200"/>
      <c r="L218" s="201" t="s">
        <v>83</v>
      </c>
      <c r="O218" s="188">
        <v>3</v>
      </c>
    </row>
    <row r="219" spans="1:104">
      <c r="A219" s="189">
        <v>59</v>
      </c>
      <c r="B219" s="190" t="s">
        <v>286</v>
      </c>
      <c r="C219" s="191" t="s">
        <v>287</v>
      </c>
      <c r="D219" s="192" t="s">
        <v>86</v>
      </c>
      <c r="E219" s="193">
        <v>1</v>
      </c>
      <c r="F219" s="193"/>
      <c r="G219" s="194">
        <f>E219*F219</f>
        <v>0</v>
      </c>
      <c r="O219" s="188">
        <v>2</v>
      </c>
      <c r="AA219" s="162">
        <v>11</v>
      </c>
      <c r="AB219" s="162">
        <v>0</v>
      </c>
      <c r="AC219" s="162">
        <v>98</v>
      </c>
      <c r="AZ219" s="162">
        <v>2</v>
      </c>
      <c r="BA219" s="162">
        <f>IF(AZ219=1,G219,0)</f>
        <v>0</v>
      </c>
      <c r="BB219" s="162">
        <f>IF(AZ219=2,G219,0)</f>
        <v>0</v>
      </c>
      <c r="BC219" s="162">
        <f>IF(AZ219=3,G219,0)</f>
        <v>0</v>
      </c>
      <c r="BD219" s="162">
        <f>IF(AZ219=4,G219,0)</f>
        <v>0</v>
      </c>
      <c r="BE219" s="162">
        <f>IF(AZ219=5,G219,0)</f>
        <v>0</v>
      </c>
      <c r="CA219" s="195">
        <v>11</v>
      </c>
      <c r="CB219" s="195">
        <v>0</v>
      </c>
      <c r="CZ219" s="162">
        <v>0</v>
      </c>
    </row>
    <row r="220" spans="1:104">
      <c r="A220" s="196"/>
      <c r="B220" s="197"/>
      <c r="C220" s="198" t="s">
        <v>288</v>
      </c>
      <c r="D220" s="199"/>
      <c r="E220" s="199"/>
      <c r="F220" s="199"/>
      <c r="G220" s="200"/>
      <c r="L220" s="201" t="s">
        <v>288</v>
      </c>
      <c r="O220" s="188">
        <v>3</v>
      </c>
    </row>
    <row r="221" spans="1:104">
      <c r="A221" s="196"/>
      <c r="B221" s="197"/>
      <c r="C221" s="198" t="s">
        <v>83</v>
      </c>
      <c r="D221" s="199"/>
      <c r="E221" s="199"/>
      <c r="F221" s="199"/>
      <c r="G221" s="200"/>
      <c r="L221" s="201" t="s">
        <v>83</v>
      </c>
      <c r="O221" s="188">
        <v>3</v>
      </c>
    </row>
    <row r="222" spans="1:104">
      <c r="A222" s="189">
        <v>60</v>
      </c>
      <c r="B222" s="190" t="s">
        <v>216</v>
      </c>
      <c r="C222" s="191" t="s">
        <v>289</v>
      </c>
      <c r="D222" s="192" t="s">
        <v>86</v>
      </c>
      <c r="E222" s="193">
        <v>1</v>
      </c>
      <c r="F222" s="193"/>
      <c r="G222" s="194">
        <f>E222*F222</f>
        <v>0</v>
      </c>
      <c r="O222" s="188">
        <v>2</v>
      </c>
      <c r="AA222" s="162">
        <v>11</v>
      </c>
      <c r="AB222" s="162">
        <v>0</v>
      </c>
      <c r="AC222" s="162">
        <v>95</v>
      </c>
      <c r="AZ222" s="162">
        <v>2</v>
      </c>
      <c r="BA222" s="162">
        <f>IF(AZ222=1,G222,0)</f>
        <v>0</v>
      </c>
      <c r="BB222" s="162">
        <f>IF(AZ222=2,G222,0)</f>
        <v>0</v>
      </c>
      <c r="BC222" s="162">
        <f>IF(AZ222=3,G222,0)</f>
        <v>0</v>
      </c>
      <c r="BD222" s="162">
        <f>IF(AZ222=4,G222,0)</f>
        <v>0</v>
      </c>
      <c r="BE222" s="162">
        <f>IF(AZ222=5,G222,0)</f>
        <v>0</v>
      </c>
      <c r="CA222" s="195">
        <v>11</v>
      </c>
      <c r="CB222" s="195">
        <v>0</v>
      </c>
      <c r="CZ222" s="162">
        <v>0</v>
      </c>
    </row>
    <row r="223" spans="1:104">
      <c r="A223" s="196"/>
      <c r="B223" s="197"/>
      <c r="C223" s="198" t="s">
        <v>290</v>
      </c>
      <c r="D223" s="199"/>
      <c r="E223" s="199"/>
      <c r="F223" s="199"/>
      <c r="G223" s="200"/>
      <c r="L223" s="201" t="s">
        <v>290</v>
      </c>
      <c r="O223" s="188">
        <v>3</v>
      </c>
    </row>
    <row r="224" spans="1:104">
      <c r="A224" s="196"/>
      <c r="B224" s="197"/>
      <c r="C224" s="198" t="s">
        <v>291</v>
      </c>
      <c r="D224" s="199"/>
      <c r="E224" s="199"/>
      <c r="F224" s="199"/>
      <c r="G224" s="200"/>
      <c r="L224" s="201" t="s">
        <v>291</v>
      </c>
      <c r="O224" s="188">
        <v>3</v>
      </c>
    </row>
    <row r="225" spans="1:104">
      <c r="A225" s="196"/>
      <c r="B225" s="197"/>
      <c r="C225" s="198" t="s">
        <v>292</v>
      </c>
      <c r="D225" s="199"/>
      <c r="E225" s="199"/>
      <c r="F225" s="199"/>
      <c r="G225" s="200"/>
      <c r="L225" s="201" t="s">
        <v>292</v>
      </c>
      <c r="O225" s="188">
        <v>3</v>
      </c>
    </row>
    <row r="226" spans="1:104">
      <c r="A226" s="196"/>
      <c r="B226" s="197"/>
      <c r="C226" s="198" t="s">
        <v>293</v>
      </c>
      <c r="D226" s="199"/>
      <c r="E226" s="199"/>
      <c r="F226" s="199"/>
      <c r="G226" s="200"/>
      <c r="L226" s="201" t="s">
        <v>293</v>
      </c>
      <c r="O226" s="188">
        <v>3</v>
      </c>
    </row>
    <row r="227" spans="1:104">
      <c r="A227" s="196"/>
      <c r="B227" s="197"/>
      <c r="C227" s="198"/>
      <c r="D227" s="199"/>
      <c r="E227" s="199"/>
      <c r="F227" s="199"/>
      <c r="G227" s="200"/>
      <c r="L227" s="201"/>
      <c r="O227" s="188">
        <v>3</v>
      </c>
    </row>
    <row r="228" spans="1:104">
      <c r="A228" s="196"/>
      <c r="B228" s="197"/>
      <c r="C228" s="198" t="s">
        <v>46</v>
      </c>
      <c r="D228" s="199"/>
      <c r="E228" s="199"/>
      <c r="F228" s="199"/>
      <c r="G228" s="200"/>
      <c r="L228" s="201" t="s">
        <v>46</v>
      </c>
      <c r="O228" s="188">
        <v>3</v>
      </c>
    </row>
    <row r="229" spans="1:104">
      <c r="A229" s="196"/>
      <c r="B229" s="197"/>
      <c r="C229" s="198" t="s">
        <v>294</v>
      </c>
      <c r="D229" s="199"/>
      <c r="E229" s="199"/>
      <c r="F229" s="199"/>
      <c r="G229" s="200"/>
      <c r="L229" s="201" t="s">
        <v>294</v>
      </c>
      <c r="O229" s="188">
        <v>3</v>
      </c>
    </row>
    <row r="230" spans="1:104">
      <c r="A230" s="189">
        <v>61</v>
      </c>
      <c r="B230" s="190" t="s">
        <v>295</v>
      </c>
      <c r="C230" s="191" t="s">
        <v>296</v>
      </c>
      <c r="D230" s="192" t="s">
        <v>86</v>
      </c>
      <c r="E230" s="193">
        <v>1</v>
      </c>
      <c r="F230" s="193"/>
      <c r="G230" s="194">
        <f>E230*F230</f>
        <v>0</v>
      </c>
      <c r="O230" s="188">
        <v>2</v>
      </c>
      <c r="AA230" s="162">
        <v>11</v>
      </c>
      <c r="AB230" s="162">
        <v>0</v>
      </c>
      <c r="AC230" s="162">
        <v>99</v>
      </c>
      <c r="AZ230" s="162">
        <v>2</v>
      </c>
      <c r="BA230" s="162">
        <f>IF(AZ230=1,G230,0)</f>
        <v>0</v>
      </c>
      <c r="BB230" s="162">
        <f>IF(AZ230=2,G230,0)</f>
        <v>0</v>
      </c>
      <c r="BC230" s="162">
        <f>IF(AZ230=3,G230,0)</f>
        <v>0</v>
      </c>
      <c r="BD230" s="162">
        <f>IF(AZ230=4,G230,0)</f>
        <v>0</v>
      </c>
      <c r="BE230" s="162">
        <f>IF(AZ230=5,G230,0)</f>
        <v>0</v>
      </c>
      <c r="CA230" s="195">
        <v>11</v>
      </c>
      <c r="CB230" s="195">
        <v>0</v>
      </c>
      <c r="CZ230" s="162">
        <v>0</v>
      </c>
    </row>
    <row r="231" spans="1:104">
      <c r="A231" s="196"/>
      <c r="B231" s="197"/>
      <c r="C231" s="198" t="s">
        <v>297</v>
      </c>
      <c r="D231" s="199"/>
      <c r="E231" s="199"/>
      <c r="F231" s="199"/>
      <c r="G231" s="200"/>
      <c r="L231" s="201" t="s">
        <v>297</v>
      </c>
      <c r="O231" s="188">
        <v>3</v>
      </c>
    </row>
    <row r="232" spans="1:104">
      <c r="A232" s="196"/>
      <c r="B232" s="197"/>
      <c r="C232" s="198" t="s">
        <v>291</v>
      </c>
      <c r="D232" s="199"/>
      <c r="E232" s="199"/>
      <c r="F232" s="199"/>
      <c r="G232" s="200"/>
      <c r="L232" s="201" t="s">
        <v>291</v>
      </c>
      <c r="O232" s="188">
        <v>3</v>
      </c>
    </row>
    <row r="233" spans="1:104">
      <c r="A233" s="196"/>
      <c r="B233" s="197"/>
      <c r="C233" s="198" t="s">
        <v>298</v>
      </c>
      <c r="D233" s="199"/>
      <c r="E233" s="199"/>
      <c r="F233" s="199"/>
      <c r="G233" s="200"/>
      <c r="L233" s="201" t="s">
        <v>298</v>
      </c>
      <c r="O233" s="188">
        <v>3</v>
      </c>
    </row>
    <row r="234" spans="1:104">
      <c r="A234" s="196"/>
      <c r="B234" s="197"/>
      <c r="C234" s="198" t="s">
        <v>293</v>
      </c>
      <c r="D234" s="199"/>
      <c r="E234" s="199"/>
      <c r="F234" s="199"/>
      <c r="G234" s="200"/>
      <c r="L234" s="201" t="s">
        <v>293</v>
      </c>
      <c r="O234" s="188">
        <v>3</v>
      </c>
    </row>
    <row r="235" spans="1:104">
      <c r="A235" s="196"/>
      <c r="B235" s="197"/>
      <c r="C235" s="198"/>
      <c r="D235" s="199"/>
      <c r="E235" s="199"/>
      <c r="F235" s="199"/>
      <c r="G235" s="200"/>
      <c r="L235" s="201"/>
      <c r="O235" s="188">
        <v>3</v>
      </c>
    </row>
    <row r="236" spans="1:104">
      <c r="A236" s="196"/>
      <c r="B236" s="197"/>
      <c r="C236" s="198" t="s">
        <v>46</v>
      </c>
      <c r="D236" s="199"/>
      <c r="E236" s="199"/>
      <c r="F236" s="199"/>
      <c r="G236" s="200"/>
      <c r="L236" s="201" t="s">
        <v>46</v>
      </c>
      <c r="O236" s="188">
        <v>3</v>
      </c>
    </row>
    <row r="237" spans="1:104">
      <c r="A237" s="196"/>
      <c r="B237" s="197"/>
      <c r="C237" s="198" t="s">
        <v>299</v>
      </c>
      <c r="D237" s="199"/>
      <c r="E237" s="199"/>
      <c r="F237" s="199"/>
      <c r="G237" s="200"/>
      <c r="L237" s="201" t="s">
        <v>299</v>
      </c>
      <c r="O237" s="188">
        <v>3</v>
      </c>
    </row>
    <row r="238" spans="1:104">
      <c r="A238" s="189">
        <v>62</v>
      </c>
      <c r="B238" s="190" t="s">
        <v>111</v>
      </c>
      <c r="C238" s="191" t="s">
        <v>300</v>
      </c>
      <c r="D238" s="192" t="s">
        <v>86</v>
      </c>
      <c r="E238" s="193">
        <v>1</v>
      </c>
      <c r="F238" s="193"/>
      <c r="G238" s="194">
        <f>E238*F238</f>
        <v>0</v>
      </c>
      <c r="O238" s="188">
        <v>2</v>
      </c>
      <c r="AA238" s="162">
        <v>11</v>
      </c>
      <c r="AB238" s="162">
        <v>0</v>
      </c>
      <c r="AC238" s="162">
        <v>67</v>
      </c>
      <c r="AZ238" s="162">
        <v>2</v>
      </c>
      <c r="BA238" s="162">
        <f>IF(AZ238=1,G238,0)</f>
        <v>0</v>
      </c>
      <c r="BB238" s="162">
        <f>IF(AZ238=2,G238,0)</f>
        <v>0</v>
      </c>
      <c r="BC238" s="162">
        <f>IF(AZ238=3,G238,0)</f>
        <v>0</v>
      </c>
      <c r="BD238" s="162">
        <f>IF(AZ238=4,G238,0)</f>
        <v>0</v>
      </c>
      <c r="BE238" s="162">
        <f>IF(AZ238=5,G238,0)</f>
        <v>0</v>
      </c>
      <c r="CA238" s="195">
        <v>11</v>
      </c>
      <c r="CB238" s="195">
        <v>0</v>
      </c>
      <c r="CZ238" s="162">
        <v>0</v>
      </c>
    </row>
    <row r="239" spans="1:104">
      <c r="A239" s="196"/>
      <c r="B239" s="197"/>
      <c r="C239" s="198" t="s">
        <v>301</v>
      </c>
      <c r="D239" s="199"/>
      <c r="E239" s="199"/>
      <c r="F239" s="199"/>
      <c r="G239" s="200"/>
      <c r="L239" s="201" t="s">
        <v>301</v>
      </c>
      <c r="O239" s="188">
        <v>3</v>
      </c>
    </row>
    <row r="240" spans="1:104">
      <c r="A240" s="196"/>
      <c r="B240" s="197"/>
      <c r="C240" s="198" t="s">
        <v>302</v>
      </c>
      <c r="D240" s="199"/>
      <c r="E240" s="199"/>
      <c r="F240" s="199"/>
      <c r="G240" s="200"/>
      <c r="L240" s="201" t="s">
        <v>302</v>
      </c>
      <c r="O240" s="188">
        <v>3</v>
      </c>
    </row>
    <row r="241" spans="1:104">
      <c r="A241" s="196"/>
      <c r="B241" s="197"/>
      <c r="C241" s="198"/>
      <c r="D241" s="199"/>
      <c r="E241" s="199"/>
      <c r="F241" s="199"/>
      <c r="G241" s="200"/>
      <c r="L241" s="201"/>
      <c r="O241" s="188">
        <v>3</v>
      </c>
    </row>
    <row r="242" spans="1:104">
      <c r="A242" s="196"/>
      <c r="B242" s="197"/>
      <c r="C242" s="198" t="s">
        <v>214</v>
      </c>
      <c r="D242" s="199"/>
      <c r="E242" s="199"/>
      <c r="F242" s="199"/>
      <c r="G242" s="200"/>
      <c r="L242" s="201" t="s">
        <v>214</v>
      </c>
      <c r="O242" s="188">
        <v>3</v>
      </c>
    </row>
    <row r="243" spans="1:104">
      <c r="A243" s="196"/>
      <c r="B243" s="197"/>
      <c r="C243" s="198" t="s">
        <v>303</v>
      </c>
      <c r="D243" s="199"/>
      <c r="E243" s="199"/>
      <c r="F243" s="199"/>
      <c r="G243" s="200"/>
      <c r="L243" s="201" t="s">
        <v>303</v>
      </c>
      <c r="O243" s="188">
        <v>3</v>
      </c>
    </row>
    <row r="244" spans="1:104">
      <c r="A244" s="196"/>
      <c r="B244" s="197"/>
      <c r="C244" s="198" t="s">
        <v>304</v>
      </c>
      <c r="D244" s="199"/>
      <c r="E244" s="199"/>
      <c r="F244" s="199"/>
      <c r="G244" s="200"/>
      <c r="L244" s="201" t="s">
        <v>304</v>
      </c>
      <c r="O244" s="188">
        <v>3</v>
      </c>
    </row>
    <row r="245" spans="1:104">
      <c r="A245" s="196"/>
      <c r="B245" s="197"/>
      <c r="C245" s="198" t="s">
        <v>305</v>
      </c>
      <c r="D245" s="199"/>
      <c r="E245" s="199"/>
      <c r="F245" s="199"/>
      <c r="G245" s="200"/>
      <c r="L245" s="201" t="s">
        <v>305</v>
      </c>
      <c r="O245" s="188">
        <v>3</v>
      </c>
    </row>
    <row r="246" spans="1:104">
      <c r="A246" s="189">
        <v>63</v>
      </c>
      <c r="B246" s="190" t="s">
        <v>306</v>
      </c>
      <c r="C246" s="191" t="s">
        <v>307</v>
      </c>
      <c r="D246" s="192" t="s">
        <v>73</v>
      </c>
      <c r="E246" s="193">
        <v>1</v>
      </c>
      <c r="F246" s="193"/>
      <c r="G246" s="194">
        <f>E246*F246</f>
        <v>0</v>
      </c>
      <c r="O246" s="188">
        <v>2</v>
      </c>
      <c r="AA246" s="162">
        <v>11</v>
      </c>
      <c r="AB246" s="162">
        <v>0</v>
      </c>
      <c r="AC246" s="162">
        <v>68</v>
      </c>
      <c r="AZ246" s="162">
        <v>2</v>
      </c>
      <c r="BA246" s="162">
        <f>IF(AZ246=1,G246,0)</f>
        <v>0</v>
      </c>
      <c r="BB246" s="162">
        <f>IF(AZ246=2,G246,0)</f>
        <v>0</v>
      </c>
      <c r="BC246" s="162">
        <f>IF(AZ246=3,G246,0)</f>
        <v>0</v>
      </c>
      <c r="BD246" s="162">
        <f>IF(AZ246=4,G246,0)</f>
        <v>0</v>
      </c>
      <c r="BE246" s="162">
        <f>IF(AZ246=5,G246,0)</f>
        <v>0</v>
      </c>
      <c r="CA246" s="195">
        <v>11</v>
      </c>
      <c r="CB246" s="195">
        <v>0</v>
      </c>
      <c r="CZ246" s="162">
        <v>0</v>
      </c>
    </row>
    <row r="247" spans="1:104">
      <c r="A247" s="196"/>
      <c r="B247" s="197"/>
      <c r="C247" s="198" t="s">
        <v>83</v>
      </c>
      <c r="D247" s="199"/>
      <c r="E247" s="199"/>
      <c r="F247" s="199"/>
      <c r="G247" s="200"/>
      <c r="L247" s="201" t="s">
        <v>83</v>
      </c>
      <c r="O247" s="188">
        <v>3</v>
      </c>
    </row>
    <row r="248" spans="1:104">
      <c r="A248" s="189">
        <v>64</v>
      </c>
      <c r="B248" s="190" t="s">
        <v>308</v>
      </c>
      <c r="C248" s="191" t="s">
        <v>309</v>
      </c>
      <c r="D248" s="192" t="s">
        <v>60</v>
      </c>
      <c r="E248" s="193"/>
      <c r="F248" s="193"/>
      <c r="G248" s="194">
        <f>E248*F248</f>
        <v>0</v>
      </c>
      <c r="O248" s="188">
        <v>2</v>
      </c>
      <c r="AA248" s="162">
        <v>7</v>
      </c>
      <c r="AB248" s="162">
        <v>1002</v>
      </c>
      <c r="AC248" s="162">
        <v>5</v>
      </c>
      <c r="AZ248" s="162">
        <v>2</v>
      </c>
      <c r="BA248" s="162">
        <f>IF(AZ248=1,G248,0)</f>
        <v>0</v>
      </c>
      <c r="BB248" s="162">
        <f>IF(AZ248=2,G248,0)</f>
        <v>0</v>
      </c>
      <c r="BC248" s="162">
        <f>IF(AZ248=3,G248,0)</f>
        <v>0</v>
      </c>
      <c r="BD248" s="162">
        <f>IF(AZ248=4,G248,0)</f>
        <v>0</v>
      </c>
      <c r="BE248" s="162">
        <f>IF(AZ248=5,G248,0)</f>
        <v>0</v>
      </c>
      <c r="CA248" s="195">
        <v>7</v>
      </c>
      <c r="CB248" s="195">
        <v>1002</v>
      </c>
      <c r="CZ248" s="162">
        <v>0</v>
      </c>
    </row>
    <row r="249" spans="1:104">
      <c r="A249" s="189">
        <v>65</v>
      </c>
      <c r="B249" s="190" t="s">
        <v>310</v>
      </c>
      <c r="C249" s="191" t="s">
        <v>311</v>
      </c>
      <c r="D249" s="192" t="s">
        <v>60</v>
      </c>
      <c r="E249" s="193"/>
      <c r="F249" s="193"/>
      <c r="G249" s="194">
        <f>E249*F249</f>
        <v>0</v>
      </c>
      <c r="O249" s="188">
        <v>2</v>
      </c>
      <c r="AA249" s="162">
        <v>7</v>
      </c>
      <c r="AB249" s="162">
        <v>1002</v>
      </c>
      <c r="AC249" s="162">
        <v>5</v>
      </c>
      <c r="AZ249" s="162">
        <v>2</v>
      </c>
      <c r="BA249" s="162">
        <f>IF(AZ249=1,G249,0)</f>
        <v>0</v>
      </c>
      <c r="BB249" s="162">
        <f>IF(AZ249=2,G249,0)</f>
        <v>0</v>
      </c>
      <c r="BC249" s="162">
        <f>IF(AZ249=3,G249,0)</f>
        <v>0</v>
      </c>
      <c r="BD249" s="162">
        <f>IF(AZ249=4,G249,0)</f>
        <v>0</v>
      </c>
      <c r="BE249" s="162">
        <f>IF(AZ249=5,G249,0)</f>
        <v>0</v>
      </c>
      <c r="CA249" s="195">
        <v>7</v>
      </c>
      <c r="CB249" s="195">
        <v>1002</v>
      </c>
      <c r="CZ249" s="162">
        <v>0</v>
      </c>
    </row>
    <row r="250" spans="1:104">
      <c r="A250" s="208"/>
      <c r="B250" s="209" t="s">
        <v>74</v>
      </c>
      <c r="C250" s="210" t="str">
        <f>CONCATENATE(B183," ",C183)</f>
        <v>732 Strojovny</v>
      </c>
      <c r="D250" s="211"/>
      <c r="E250" s="212"/>
      <c r="F250" s="213"/>
      <c r="G250" s="214">
        <f>SUM(G183:G249)</f>
        <v>0</v>
      </c>
      <c r="O250" s="188">
        <v>4</v>
      </c>
      <c r="BA250" s="215">
        <f>SUM(BA183:BA249)</f>
        <v>0</v>
      </c>
      <c r="BB250" s="215">
        <f>SUM(BB183:BB249)</f>
        <v>0</v>
      </c>
      <c r="BC250" s="215">
        <f>SUM(BC183:BC249)</f>
        <v>0</v>
      </c>
      <c r="BD250" s="215">
        <f>SUM(BD183:BD249)</f>
        <v>0</v>
      </c>
      <c r="BE250" s="215">
        <f>SUM(BE183:BE249)</f>
        <v>0</v>
      </c>
    </row>
    <row r="251" spans="1:104">
      <c r="A251" s="181" t="s">
        <v>72</v>
      </c>
      <c r="B251" s="182" t="s">
        <v>312</v>
      </c>
      <c r="C251" s="183" t="s">
        <v>313</v>
      </c>
      <c r="D251" s="184"/>
      <c r="E251" s="185"/>
      <c r="F251" s="185"/>
      <c r="G251" s="186"/>
      <c r="H251" s="187"/>
      <c r="I251" s="187"/>
      <c r="O251" s="188">
        <v>1</v>
      </c>
    </row>
    <row r="252" spans="1:104">
      <c r="A252" s="189">
        <v>66</v>
      </c>
      <c r="B252" s="190" t="s">
        <v>314</v>
      </c>
      <c r="C252" s="191" t="s">
        <v>315</v>
      </c>
      <c r="D252" s="192" t="s">
        <v>117</v>
      </c>
      <c r="E252" s="193">
        <v>2</v>
      </c>
      <c r="F252" s="193"/>
      <c r="G252" s="194">
        <f>E252*F252</f>
        <v>0</v>
      </c>
      <c r="O252" s="188">
        <v>2</v>
      </c>
      <c r="AA252" s="162">
        <v>1</v>
      </c>
      <c r="AB252" s="162">
        <v>7</v>
      </c>
      <c r="AC252" s="162">
        <v>7</v>
      </c>
      <c r="AZ252" s="162">
        <v>2</v>
      </c>
      <c r="BA252" s="162">
        <f>IF(AZ252=1,G252,0)</f>
        <v>0</v>
      </c>
      <c r="BB252" s="162">
        <f>IF(AZ252=2,G252,0)</f>
        <v>0</v>
      </c>
      <c r="BC252" s="162">
        <f>IF(AZ252=3,G252,0)</f>
        <v>0</v>
      </c>
      <c r="BD252" s="162">
        <f>IF(AZ252=4,G252,0)</f>
        <v>0</v>
      </c>
      <c r="BE252" s="162">
        <f>IF(AZ252=5,G252,0)</f>
        <v>0</v>
      </c>
      <c r="CA252" s="195">
        <v>1</v>
      </c>
      <c r="CB252" s="195">
        <v>7</v>
      </c>
      <c r="CZ252" s="162">
        <v>6.1600000000012799E-3</v>
      </c>
    </row>
    <row r="253" spans="1:104">
      <c r="A253" s="189">
        <v>67</v>
      </c>
      <c r="B253" s="190" t="s">
        <v>316</v>
      </c>
      <c r="C253" s="191" t="s">
        <v>317</v>
      </c>
      <c r="D253" s="192" t="s">
        <v>117</v>
      </c>
      <c r="E253" s="193">
        <v>18</v>
      </c>
      <c r="F253" s="193"/>
      <c r="G253" s="194">
        <f>E253*F253</f>
        <v>0</v>
      </c>
      <c r="O253" s="188">
        <v>2</v>
      </c>
      <c r="AA253" s="162">
        <v>1</v>
      </c>
      <c r="AB253" s="162">
        <v>7</v>
      </c>
      <c r="AC253" s="162">
        <v>7</v>
      </c>
      <c r="AZ253" s="162">
        <v>2</v>
      </c>
      <c r="BA253" s="162">
        <f>IF(AZ253=1,G253,0)</f>
        <v>0</v>
      </c>
      <c r="BB253" s="162">
        <f>IF(AZ253=2,G253,0)</f>
        <v>0</v>
      </c>
      <c r="BC253" s="162">
        <f>IF(AZ253=3,G253,0)</f>
        <v>0</v>
      </c>
      <c r="BD253" s="162">
        <f>IF(AZ253=4,G253,0)</f>
        <v>0</v>
      </c>
      <c r="BE253" s="162">
        <f>IF(AZ253=5,G253,0)</f>
        <v>0</v>
      </c>
      <c r="CA253" s="195">
        <v>1</v>
      </c>
      <c r="CB253" s="195">
        <v>7</v>
      </c>
      <c r="CZ253" s="162">
        <v>7.9199999999985896E-3</v>
      </c>
    </row>
    <row r="254" spans="1:104">
      <c r="A254" s="196"/>
      <c r="B254" s="197"/>
      <c r="C254" s="198" t="s">
        <v>83</v>
      </c>
      <c r="D254" s="199"/>
      <c r="E254" s="199"/>
      <c r="F254" s="199"/>
      <c r="G254" s="200"/>
      <c r="L254" s="201" t="s">
        <v>83</v>
      </c>
      <c r="O254" s="188">
        <v>3</v>
      </c>
    </row>
    <row r="255" spans="1:104">
      <c r="A255" s="189">
        <v>68</v>
      </c>
      <c r="B255" s="190" t="s">
        <v>318</v>
      </c>
      <c r="C255" s="191" t="s">
        <v>319</v>
      </c>
      <c r="D255" s="192" t="s">
        <v>117</v>
      </c>
      <c r="E255" s="193">
        <v>14</v>
      </c>
      <c r="F255" s="193"/>
      <c r="G255" s="194">
        <f>E255*F255</f>
        <v>0</v>
      </c>
      <c r="O255" s="188">
        <v>2</v>
      </c>
      <c r="AA255" s="162">
        <v>1</v>
      </c>
      <c r="AB255" s="162">
        <v>7</v>
      </c>
      <c r="AC255" s="162">
        <v>7</v>
      </c>
      <c r="AZ255" s="162">
        <v>2</v>
      </c>
      <c r="BA255" s="162">
        <f>IF(AZ255=1,G255,0)</f>
        <v>0</v>
      </c>
      <c r="BB255" s="162">
        <f>IF(AZ255=2,G255,0)</f>
        <v>0</v>
      </c>
      <c r="BC255" s="162">
        <f>IF(AZ255=3,G255,0)</f>
        <v>0</v>
      </c>
      <c r="BD255" s="162">
        <f>IF(AZ255=4,G255,0)</f>
        <v>0</v>
      </c>
      <c r="BE255" s="162">
        <f>IF(AZ255=5,G255,0)</f>
        <v>0</v>
      </c>
      <c r="CA255" s="195">
        <v>1</v>
      </c>
      <c r="CB255" s="195">
        <v>7</v>
      </c>
      <c r="CZ255" s="162">
        <v>7.5399999999987699E-3</v>
      </c>
    </row>
    <row r="256" spans="1:104">
      <c r="A256" s="196"/>
      <c r="B256" s="197"/>
      <c r="C256" s="198" t="s">
        <v>83</v>
      </c>
      <c r="D256" s="199"/>
      <c r="E256" s="199"/>
      <c r="F256" s="199"/>
      <c r="G256" s="200"/>
      <c r="L256" s="201" t="s">
        <v>83</v>
      </c>
      <c r="O256" s="188">
        <v>3</v>
      </c>
    </row>
    <row r="257" spans="1:104">
      <c r="A257" s="189">
        <v>69</v>
      </c>
      <c r="B257" s="190" t="s">
        <v>320</v>
      </c>
      <c r="C257" s="191" t="s">
        <v>321</v>
      </c>
      <c r="D257" s="192" t="s">
        <v>117</v>
      </c>
      <c r="E257" s="193">
        <v>14</v>
      </c>
      <c r="F257" s="193"/>
      <c r="G257" s="194">
        <f>E257*F257</f>
        <v>0</v>
      </c>
      <c r="O257" s="188">
        <v>2</v>
      </c>
      <c r="AA257" s="162">
        <v>1</v>
      </c>
      <c r="AB257" s="162">
        <v>7</v>
      </c>
      <c r="AC257" s="162">
        <v>7</v>
      </c>
      <c r="AZ257" s="162">
        <v>2</v>
      </c>
      <c r="BA257" s="162">
        <f>IF(AZ257=1,G257,0)</f>
        <v>0</v>
      </c>
      <c r="BB257" s="162">
        <f>IF(AZ257=2,G257,0)</f>
        <v>0</v>
      </c>
      <c r="BC257" s="162">
        <f>IF(AZ257=3,G257,0)</f>
        <v>0</v>
      </c>
      <c r="BD257" s="162">
        <f>IF(AZ257=4,G257,0)</f>
        <v>0</v>
      </c>
      <c r="BE257" s="162">
        <f>IF(AZ257=5,G257,0)</f>
        <v>0</v>
      </c>
      <c r="CA257" s="195">
        <v>1</v>
      </c>
      <c r="CB257" s="195">
        <v>7</v>
      </c>
      <c r="CZ257" s="162">
        <v>9.7499999999968202E-3</v>
      </c>
    </row>
    <row r="258" spans="1:104">
      <c r="A258" s="196"/>
      <c r="B258" s="197"/>
      <c r="C258" s="198" t="s">
        <v>83</v>
      </c>
      <c r="D258" s="199"/>
      <c r="E258" s="199"/>
      <c r="F258" s="199"/>
      <c r="G258" s="200"/>
      <c r="L258" s="201" t="s">
        <v>83</v>
      </c>
      <c r="O258" s="188">
        <v>3</v>
      </c>
    </row>
    <row r="259" spans="1:104">
      <c r="A259" s="189">
        <v>70</v>
      </c>
      <c r="B259" s="190" t="s">
        <v>322</v>
      </c>
      <c r="C259" s="191" t="s">
        <v>323</v>
      </c>
      <c r="D259" s="192" t="s">
        <v>117</v>
      </c>
      <c r="E259" s="193">
        <v>34</v>
      </c>
      <c r="F259" s="193"/>
      <c r="G259" s="194">
        <f>E259*F259</f>
        <v>0</v>
      </c>
      <c r="O259" s="188">
        <v>2</v>
      </c>
      <c r="AA259" s="162">
        <v>1</v>
      </c>
      <c r="AB259" s="162">
        <v>7</v>
      </c>
      <c r="AC259" s="162">
        <v>7</v>
      </c>
      <c r="AZ259" s="162">
        <v>2</v>
      </c>
      <c r="BA259" s="162">
        <f>IF(AZ259=1,G259,0)</f>
        <v>0</v>
      </c>
      <c r="BB259" s="162">
        <f>IF(AZ259=2,G259,0)</f>
        <v>0</v>
      </c>
      <c r="BC259" s="162">
        <f>IF(AZ259=3,G259,0)</f>
        <v>0</v>
      </c>
      <c r="BD259" s="162">
        <f>IF(AZ259=4,G259,0)</f>
        <v>0</v>
      </c>
      <c r="BE259" s="162">
        <f>IF(AZ259=5,G259,0)</f>
        <v>0</v>
      </c>
      <c r="CA259" s="195">
        <v>1</v>
      </c>
      <c r="CB259" s="195">
        <v>7</v>
      </c>
      <c r="CZ259" s="162">
        <v>0</v>
      </c>
    </row>
    <row r="260" spans="1:104">
      <c r="A260" s="196"/>
      <c r="B260" s="197"/>
      <c r="C260" s="198" t="s">
        <v>83</v>
      </c>
      <c r="D260" s="199"/>
      <c r="E260" s="199"/>
      <c r="F260" s="199"/>
      <c r="G260" s="200"/>
      <c r="L260" s="201" t="s">
        <v>83</v>
      </c>
      <c r="O260" s="188">
        <v>3</v>
      </c>
    </row>
    <row r="261" spans="1:104">
      <c r="A261" s="189">
        <v>71</v>
      </c>
      <c r="B261" s="190" t="s">
        <v>324</v>
      </c>
      <c r="C261" s="191" t="s">
        <v>325</v>
      </c>
      <c r="D261" s="192" t="s">
        <v>117</v>
      </c>
      <c r="E261" s="193">
        <v>14</v>
      </c>
      <c r="F261" s="193"/>
      <c r="G261" s="194">
        <f>E261*F261</f>
        <v>0</v>
      </c>
      <c r="O261" s="188">
        <v>2</v>
      </c>
      <c r="AA261" s="162">
        <v>1</v>
      </c>
      <c r="AB261" s="162">
        <v>7</v>
      </c>
      <c r="AC261" s="162">
        <v>7</v>
      </c>
      <c r="AZ261" s="162">
        <v>2</v>
      </c>
      <c r="BA261" s="162">
        <f>IF(AZ261=1,G261,0)</f>
        <v>0</v>
      </c>
      <c r="BB261" s="162">
        <f>IF(AZ261=2,G261,0)</f>
        <v>0</v>
      </c>
      <c r="BC261" s="162">
        <f>IF(AZ261=3,G261,0)</f>
        <v>0</v>
      </c>
      <c r="BD261" s="162">
        <f>IF(AZ261=4,G261,0)</f>
        <v>0</v>
      </c>
      <c r="BE261" s="162">
        <f>IF(AZ261=5,G261,0)</f>
        <v>0</v>
      </c>
      <c r="CA261" s="195">
        <v>1</v>
      </c>
      <c r="CB261" s="195">
        <v>7</v>
      </c>
      <c r="CZ261" s="162">
        <v>0</v>
      </c>
    </row>
    <row r="262" spans="1:104">
      <c r="A262" s="196"/>
      <c r="B262" s="197"/>
      <c r="C262" s="198" t="s">
        <v>83</v>
      </c>
      <c r="D262" s="199"/>
      <c r="E262" s="199"/>
      <c r="F262" s="199"/>
      <c r="G262" s="200"/>
      <c r="L262" s="201" t="s">
        <v>83</v>
      </c>
      <c r="O262" s="188">
        <v>3</v>
      </c>
    </row>
    <row r="263" spans="1:104">
      <c r="A263" s="189">
        <v>72</v>
      </c>
      <c r="B263" s="190" t="s">
        <v>326</v>
      </c>
      <c r="C263" s="191" t="s">
        <v>327</v>
      </c>
      <c r="D263" s="192" t="s">
        <v>60</v>
      </c>
      <c r="E263" s="193"/>
      <c r="F263" s="193"/>
      <c r="G263" s="194">
        <f>E263*F263</f>
        <v>0</v>
      </c>
      <c r="O263" s="188">
        <v>2</v>
      </c>
      <c r="AA263" s="162">
        <v>7</v>
      </c>
      <c r="AB263" s="162">
        <v>1002</v>
      </c>
      <c r="AC263" s="162">
        <v>5</v>
      </c>
      <c r="AZ263" s="162">
        <v>2</v>
      </c>
      <c r="BA263" s="162">
        <f>IF(AZ263=1,G263,0)</f>
        <v>0</v>
      </c>
      <c r="BB263" s="162">
        <f>IF(AZ263=2,G263,0)</f>
        <v>0</v>
      </c>
      <c r="BC263" s="162">
        <f>IF(AZ263=3,G263,0)</f>
        <v>0</v>
      </c>
      <c r="BD263" s="162">
        <f>IF(AZ263=4,G263,0)</f>
        <v>0</v>
      </c>
      <c r="BE263" s="162">
        <f>IF(AZ263=5,G263,0)</f>
        <v>0</v>
      </c>
      <c r="CA263" s="195">
        <v>7</v>
      </c>
      <c r="CB263" s="195">
        <v>1002</v>
      </c>
      <c r="CZ263" s="162">
        <v>0</v>
      </c>
    </row>
    <row r="264" spans="1:104">
      <c r="A264" s="189">
        <v>73</v>
      </c>
      <c r="B264" s="190" t="s">
        <v>328</v>
      </c>
      <c r="C264" s="191" t="s">
        <v>329</v>
      </c>
      <c r="D264" s="192" t="s">
        <v>60</v>
      </c>
      <c r="E264" s="193"/>
      <c r="F264" s="193"/>
      <c r="G264" s="194">
        <f>E264*F264</f>
        <v>0</v>
      </c>
      <c r="O264" s="188">
        <v>2</v>
      </c>
      <c r="AA264" s="162">
        <v>7</v>
      </c>
      <c r="AB264" s="162">
        <v>1002</v>
      </c>
      <c r="AC264" s="162">
        <v>5</v>
      </c>
      <c r="AZ264" s="162">
        <v>2</v>
      </c>
      <c r="BA264" s="162">
        <f>IF(AZ264=1,G264,0)</f>
        <v>0</v>
      </c>
      <c r="BB264" s="162">
        <f>IF(AZ264=2,G264,0)</f>
        <v>0</v>
      </c>
      <c r="BC264" s="162">
        <f>IF(AZ264=3,G264,0)</f>
        <v>0</v>
      </c>
      <c r="BD264" s="162">
        <f>IF(AZ264=4,G264,0)</f>
        <v>0</v>
      </c>
      <c r="BE264" s="162">
        <f>IF(AZ264=5,G264,0)</f>
        <v>0</v>
      </c>
      <c r="CA264" s="195">
        <v>7</v>
      </c>
      <c r="CB264" s="195">
        <v>1002</v>
      </c>
      <c r="CZ264" s="162">
        <v>0</v>
      </c>
    </row>
    <row r="265" spans="1:104">
      <c r="A265" s="208"/>
      <c r="B265" s="209" t="s">
        <v>74</v>
      </c>
      <c r="C265" s="210" t="str">
        <f>CONCATENATE(B251," ",C251)</f>
        <v>733 Rozvod potrubí</v>
      </c>
      <c r="D265" s="211"/>
      <c r="E265" s="212"/>
      <c r="F265" s="213"/>
      <c r="G265" s="214">
        <f>SUM(G251:G264)</f>
        <v>0</v>
      </c>
      <c r="O265" s="188">
        <v>4</v>
      </c>
      <c r="BA265" s="215">
        <f>SUM(BA251:BA264)</f>
        <v>0</v>
      </c>
      <c r="BB265" s="215">
        <f>SUM(BB251:BB264)</f>
        <v>0</v>
      </c>
      <c r="BC265" s="215">
        <f>SUM(BC251:BC264)</f>
        <v>0</v>
      </c>
      <c r="BD265" s="215">
        <f>SUM(BD251:BD264)</f>
        <v>0</v>
      </c>
      <c r="BE265" s="215">
        <f>SUM(BE251:BE264)</f>
        <v>0</v>
      </c>
    </row>
    <row r="266" spans="1:104">
      <c r="A266" s="181" t="s">
        <v>72</v>
      </c>
      <c r="B266" s="182" t="s">
        <v>330</v>
      </c>
      <c r="C266" s="183" t="s">
        <v>331</v>
      </c>
      <c r="D266" s="184"/>
      <c r="E266" s="185"/>
      <c r="F266" s="185"/>
      <c r="G266" s="186"/>
      <c r="H266" s="187"/>
      <c r="I266" s="187"/>
      <c r="O266" s="188">
        <v>1</v>
      </c>
    </row>
    <row r="267" spans="1:104">
      <c r="A267" s="189">
        <v>74</v>
      </c>
      <c r="B267" s="190" t="s">
        <v>332</v>
      </c>
      <c r="C267" s="191" t="s">
        <v>333</v>
      </c>
      <c r="D267" s="192" t="s">
        <v>86</v>
      </c>
      <c r="E267" s="193">
        <v>2</v>
      </c>
      <c r="F267" s="193"/>
      <c r="G267" s="194">
        <f>E267*F267</f>
        <v>0</v>
      </c>
      <c r="O267" s="188">
        <v>2</v>
      </c>
      <c r="AA267" s="162">
        <v>1</v>
      </c>
      <c r="AB267" s="162">
        <v>7</v>
      </c>
      <c r="AC267" s="162">
        <v>7</v>
      </c>
      <c r="AZ267" s="162">
        <v>2</v>
      </c>
      <c r="BA267" s="162">
        <f>IF(AZ267=1,G267,0)</f>
        <v>0</v>
      </c>
      <c r="BB267" s="162">
        <f>IF(AZ267=2,G267,0)</f>
        <v>0</v>
      </c>
      <c r="BC267" s="162">
        <f>IF(AZ267=3,G267,0)</f>
        <v>0</v>
      </c>
      <c r="BD267" s="162">
        <f>IF(AZ267=4,G267,0)</f>
        <v>0</v>
      </c>
      <c r="BE267" s="162">
        <f>IF(AZ267=5,G267,0)</f>
        <v>0</v>
      </c>
      <c r="CA267" s="195">
        <v>1</v>
      </c>
      <c r="CB267" s="195">
        <v>7</v>
      </c>
      <c r="CZ267" s="162">
        <v>4.0300000000002001E-3</v>
      </c>
    </row>
    <row r="268" spans="1:104">
      <c r="A268" s="196"/>
      <c r="B268" s="197"/>
      <c r="C268" s="198" t="s">
        <v>255</v>
      </c>
      <c r="D268" s="199"/>
      <c r="E268" s="199"/>
      <c r="F268" s="199"/>
      <c r="G268" s="200"/>
      <c r="L268" s="201" t="s">
        <v>255</v>
      </c>
      <c r="O268" s="188">
        <v>3</v>
      </c>
    </row>
    <row r="269" spans="1:104">
      <c r="A269" s="189">
        <v>75</v>
      </c>
      <c r="B269" s="190" t="s">
        <v>334</v>
      </c>
      <c r="C269" s="191" t="s">
        <v>335</v>
      </c>
      <c r="D269" s="192" t="s">
        <v>86</v>
      </c>
      <c r="E269" s="193">
        <v>1</v>
      </c>
      <c r="F269" s="193"/>
      <c r="G269" s="194">
        <f>E269*F269</f>
        <v>0</v>
      </c>
      <c r="O269" s="188">
        <v>2</v>
      </c>
      <c r="AA269" s="162">
        <v>1</v>
      </c>
      <c r="AB269" s="162">
        <v>7</v>
      </c>
      <c r="AC269" s="162">
        <v>7</v>
      </c>
      <c r="AZ269" s="162">
        <v>2</v>
      </c>
      <c r="BA269" s="162">
        <f>IF(AZ269=1,G269,0)</f>
        <v>0</v>
      </c>
      <c r="BB269" s="162">
        <f>IF(AZ269=2,G269,0)</f>
        <v>0</v>
      </c>
      <c r="BC269" s="162">
        <f>IF(AZ269=3,G269,0)</f>
        <v>0</v>
      </c>
      <c r="BD269" s="162">
        <f>IF(AZ269=4,G269,0)</f>
        <v>0</v>
      </c>
      <c r="BE269" s="162">
        <f>IF(AZ269=5,G269,0)</f>
        <v>0</v>
      </c>
      <c r="CA269" s="195">
        <v>1</v>
      </c>
      <c r="CB269" s="195">
        <v>7</v>
      </c>
      <c r="CZ269" s="162">
        <v>4.8499999999975802E-3</v>
      </c>
    </row>
    <row r="270" spans="1:104">
      <c r="A270" s="196"/>
      <c r="B270" s="197"/>
      <c r="C270" s="198" t="s">
        <v>336</v>
      </c>
      <c r="D270" s="199"/>
      <c r="E270" s="199"/>
      <c r="F270" s="199"/>
      <c r="G270" s="200"/>
      <c r="L270" s="201" t="s">
        <v>336</v>
      </c>
      <c r="O270" s="188">
        <v>3</v>
      </c>
    </row>
    <row r="271" spans="1:104" ht="22.5">
      <c r="A271" s="189">
        <v>76</v>
      </c>
      <c r="B271" s="190" t="s">
        <v>337</v>
      </c>
      <c r="C271" s="191" t="s">
        <v>338</v>
      </c>
      <c r="D271" s="192" t="s">
        <v>90</v>
      </c>
      <c r="E271" s="193">
        <v>3</v>
      </c>
      <c r="F271" s="193"/>
      <c r="G271" s="194">
        <f>E271*F271</f>
        <v>0</v>
      </c>
      <c r="O271" s="188">
        <v>2</v>
      </c>
      <c r="AA271" s="162">
        <v>1</v>
      </c>
      <c r="AB271" s="162">
        <v>7</v>
      </c>
      <c r="AC271" s="162">
        <v>7</v>
      </c>
      <c r="AZ271" s="162">
        <v>2</v>
      </c>
      <c r="BA271" s="162">
        <f>IF(AZ271=1,G271,0)</f>
        <v>0</v>
      </c>
      <c r="BB271" s="162">
        <f>IF(AZ271=2,G271,0)</f>
        <v>0</v>
      </c>
      <c r="BC271" s="162">
        <f>IF(AZ271=3,G271,0)</f>
        <v>0</v>
      </c>
      <c r="BD271" s="162">
        <f>IF(AZ271=4,G271,0)</f>
        <v>0</v>
      </c>
      <c r="BE271" s="162">
        <f>IF(AZ271=5,G271,0)</f>
        <v>0</v>
      </c>
      <c r="CA271" s="195">
        <v>1</v>
      </c>
      <c r="CB271" s="195">
        <v>7</v>
      </c>
      <c r="CZ271" s="162">
        <v>1.2999999999996299E-4</v>
      </c>
    </row>
    <row r="272" spans="1:104">
      <c r="A272" s="196"/>
      <c r="B272" s="197"/>
      <c r="C272" s="198" t="s">
        <v>339</v>
      </c>
      <c r="D272" s="199"/>
      <c r="E272" s="199"/>
      <c r="F272" s="199"/>
      <c r="G272" s="200"/>
      <c r="L272" s="201" t="s">
        <v>339</v>
      </c>
      <c r="O272" s="188">
        <v>3</v>
      </c>
    </row>
    <row r="273" spans="1:104">
      <c r="A273" s="196"/>
      <c r="B273" s="197"/>
      <c r="C273" s="198" t="s">
        <v>83</v>
      </c>
      <c r="D273" s="199"/>
      <c r="E273" s="199"/>
      <c r="F273" s="199"/>
      <c r="G273" s="200"/>
      <c r="L273" s="201" t="s">
        <v>83</v>
      </c>
      <c r="O273" s="188">
        <v>3</v>
      </c>
    </row>
    <row r="274" spans="1:104">
      <c r="A274" s="189">
        <v>77</v>
      </c>
      <c r="B274" s="190" t="s">
        <v>340</v>
      </c>
      <c r="C274" s="191" t="s">
        <v>341</v>
      </c>
      <c r="D274" s="192" t="s">
        <v>90</v>
      </c>
      <c r="E274" s="193">
        <v>3</v>
      </c>
      <c r="F274" s="193"/>
      <c r="G274" s="194">
        <f>E274*F274</f>
        <v>0</v>
      </c>
      <c r="O274" s="188">
        <v>2</v>
      </c>
      <c r="AA274" s="162">
        <v>1</v>
      </c>
      <c r="AB274" s="162">
        <v>7</v>
      </c>
      <c r="AC274" s="162">
        <v>7</v>
      </c>
      <c r="AZ274" s="162">
        <v>2</v>
      </c>
      <c r="BA274" s="162">
        <f>IF(AZ274=1,G274,0)</f>
        <v>0</v>
      </c>
      <c r="BB274" s="162">
        <f>IF(AZ274=2,G274,0)</f>
        <v>0</v>
      </c>
      <c r="BC274" s="162">
        <f>IF(AZ274=3,G274,0)</f>
        <v>0</v>
      </c>
      <c r="BD274" s="162">
        <f>IF(AZ274=4,G274,0)</f>
        <v>0</v>
      </c>
      <c r="BE274" s="162">
        <f>IF(AZ274=5,G274,0)</f>
        <v>0</v>
      </c>
      <c r="CA274" s="195">
        <v>1</v>
      </c>
      <c r="CB274" s="195">
        <v>7</v>
      </c>
      <c r="CZ274" s="162">
        <v>3.9999999999984499E-5</v>
      </c>
    </row>
    <row r="275" spans="1:104">
      <c r="A275" s="196"/>
      <c r="B275" s="197"/>
      <c r="C275" s="198" t="s">
        <v>83</v>
      </c>
      <c r="D275" s="199"/>
      <c r="E275" s="199"/>
      <c r="F275" s="199"/>
      <c r="G275" s="200"/>
      <c r="L275" s="201" t="s">
        <v>83</v>
      </c>
      <c r="O275" s="188">
        <v>3</v>
      </c>
    </row>
    <row r="276" spans="1:104">
      <c r="A276" s="189">
        <v>78</v>
      </c>
      <c r="B276" s="190" t="s">
        <v>342</v>
      </c>
      <c r="C276" s="191" t="s">
        <v>465</v>
      </c>
      <c r="D276" s="192" t="s">
        <v>90</v>
      </c>
      <c r="E276" s="193">
        <v>1</v>
      </c>
      <c r="F276" s="193"/>
      <c r="G276" s="194">
        <f>E276*F276</f>
        <v>0</v>
      </c>
      <c r="O276" s="188">
        <v>2</v>
      </c>
      <c r="AA276" s="162">
        <v>1</v>
      </c>
      <c r="AB276" s="162">
        <v>7</v>
      </c>
      <c r="AC276" s="162">
        <v>7</v>
      </c>
      <c r="AZ276" s="162">
        <v>2</v>
      </c>
      <c r="BA276" s="162">
        <f>IF(AZ276=1,G276,0)</f>
        <v>0</v>
      </c>
      <c r="BB276" s="162">
        <f>IF(AZ276=2,G276,0)</f>
        <v>0</v>
      </c>
      <c r="BC276" s="162">
        <f>IF(AZ276=3,G276,0)</f>
        <v>0</v>
      </c>
      <c r="BD276" s="162">
        <f>IF(AZ276=4,G276,0)</f>
        <v>0</v>
      </c>
      <c r="BE276" s="162">
        <f>IF(AZ276=5,G276,0)</f>
        <v>0</v>
      </c>
      <c r="CA276" s="195">
        <v>1</v>
      </c>
      <c r="CB276" s="195">
        <v>7</v>
      </c>
      <c r="CZ276" s="162">
        <v>7.40000000000407E-4</v>
      </c>
    </row>
    <row r="277" spans="1:104">
      <c r="A277" s="196"/>
      <c r="B277" s="197"/>
      <c r="C277" s="198" t="s">
        <v>343</v>
      </c>
      <c r="D277" s="199"/>
      <c r="E277" s="199"/>
      <c r="F277" s="199"/>
      <c r="G277" s="200"/>
      <c r="L277" s="201" t="s">
        <v>343</v>
      </c>
      <c r="O277" s="188">
        <v>3</v>
      </c>
    </row>
    <row r="278" spans="1:104">
      <c r="A278" s="196"/>
      <c r="B278" s="197"/>
      <c r="C278" s="198" t="s">
        <v>83</v>
      </c>
      <c r="D278" s="199"/>
      <c r="E278" s="199"/>
      <c r="F278" s="199"/>
      <c r="G278" s="200"/>
      <c r="L278" s="201" t="s">
        <v>83</v>
      </c>
      <c r="O278" s="188">
        <v>3</v>
      </c>
    </row>
    <row r="279" spans="1:104" ht="22.5">
      <c r="A279" s="189">
        <v>79</v>
      </c>
      <c r="B279" s="190" t="s">
        <v>344</v>
      </c>
      <c r="C279" s="191" t="s">
        <v>345</v>
      </c>
      <c r="D279" s="192" t="s">
        <v>90</v>
      </c>
      <c r="E279" s="193">
        <v>1</v>
      </c>
      <c r="F279" s="193"/>
      <c r="G279" s="194">
        <f>E279*F279</f>
        <v>0</v>
      </c>
      <c r="O279" s="188">
        <v>2</v>
      </c>
      <c r="AA279" s="162">
        <v>1</v>
      </c>
      <c r="AB279" s="162">
        <v>7</v>
      </c>
      <c r="AC279" s="162">
        <v>7</v>
      </c>
      <c r="AZ279" s="162">
        <v>2</v>
      </c>
      <c r="BA279" s="162">
        <f>IF(AZ279=1,G279,0)</f>
        <v>0</v>
      </c>
      <c r="BB279" s="162">
        <f>IF(AZ279=2,G279,0)</f>
        <v>0</v>
      </c>
      <c r="BC279" s="162">
        <f>IF(AZ279=3,G279,0)</f>
        <v>0</v>
      </c>
      <c r="BD279" s="162">
        <f>IF(AZ279=4,G279,0)</f>
        <v>0</v>
      </c>
      <c r="BE279" s="162">
        <f>IF(AZ279=5,G279,0)</f>
        <v>0</v>
      </c>
      <c r="CA279" s="195">
        <v>1</v>
      </c>
      <c r="CB279" s="195">
        <v>7</v>
      </c>
      <c r="CZ279" s="162">
        <v>7.40000000000407E-4</v>
      </c>
    </row>
    <row r="280" spans="1:104">
      <c r="A280" s="196"/>
      <c r="B280" s="197"/>
      <c r="C280" s="198" t="s">
        <v>346</v>
      </c>
      <c r="D280" s="199"/>
      <c r="E280" s="199"/>
      <c r="F280" s="199"/>
      <c r="G280" s="200"/>
      <c r="L280" s="201" t="s">
        <v>346</v>
      </c>
      <c r="O280" s="188">
        <v>3</v>
      </c>
    </row>
    <row r="281" spans="1:104">
      <c r="A281" s="196"/>
      <c r="B281" s="197"/>
      <c r="C281" s="198" t="s">
        <v>83</v>
      </c>
      <c r="D281" s="199"/>
      <c r="E281" s="199"/>
      <c r="F281" s="199"/>
      <c r="G281" s="200"/>
      <c r="L281" s="201" t="s">
        <v>83</v>
      </c>
      <c r="O281" s="188">
        <v>3</v>
      </c>
    </row>
    <row r="282" spans="1:104">
      <c r="A282" s="189">
        <v>80</v>
      </c>
      <c r="B282" s="190" t="s">
        <v>347</v>
      </c>
      <c r="C282" s="191" t="s">
        <v>348</v>
      </c>
      <c r="D282" s="192" t="s">
        <v>90</v>
      </c>
      <c r="E282" s="193">
        <v>2</v>
      </c>
      <c r="F282" s="193"/>
      <c r="G282" s="194">
        <f>E282*F282</f>
        <v>0</v>
      </c>
      <c r="O282" s="188">
        <v>2</v>
      </c>
      <c r="AA282" s="162">
        <v>1</v>
      </c>
      <c r="AB282" s="162">
        <v>7</v>
      </c>
      <c r="AC282" s="162">
        <v>7</v>
      </c>
      <c r="AZ282" s="162">
        <v>2</v>
      </c>
      <c r="BA282" s="162">
        <f>IF(AZ282=1,G282,0)</f>
        <v>0</v>
      </c>
      <c r="BB282" s="162">
        <f>IF(AZ282=2,G282,0)</f>
        <v>0</v>
      </c>
      <c r="BC282" s="162">
        <f>IF(AZ282=3,G282,0)</f>
        <v>0</v>
      </c>
      <c r="BD282" s="162">
        <f>IF(AZ282=4,G282,0)</f>
        <v>0</v>
      </c>
      <c r="BE282" s="162">
        <f>IF(AZ282=5,G282,0)</f>
        <v>0</v>
      </c>
      <c r="CA282" s="195">
        <v>1</v>
      </c>
      <c r="CB282" s="195">
        <v>7</v>
      </c>
      <c r="CZ282" s="162">
        <v>3.9999999999984499E-5</v>
      </c>
    </row>
    <row r="283" spans="1:104">
      <c r="A283" s="196"/>
      <c r="B283" s="197"/>
      <c r="C283" s="198" t="s">
        <v>83</v>
      </c>
      <c r="D283" s="199"/>
      <c r="E283" s="199"/>
      <c r="F283" s="199"/>
      <c r="G283" s="200"/>
      <c r="L283" s="201" t="s">
        <v>83</v>
      </c>
      <c r="O283" s="188">
        <v>3</v>
      </c>
    </row>
    <row r="284" spans="1:104">
      <c r="A284" s="189">
        <v>81</v>
      </c>
      <c r="B284" s="190" t="s">
        <v>349</v>
      </c>
      <c r="C284" s="191" t="s">
        <v>350</v>
      </c>
      <c r="D284" s="192" t="s">
        <v>90</v>
      </c>
      <c r="E284" s="193">
        <v>1</v>
      </c>
      <c r="F284" s="193"/>
      <c r="G284" s="194">
        <f>E284*F284</f>
        <v>0</v>
      </c>
      <c r="O284" s="188">
        <v>2</v>
      </c>
      <c r="AA284" s="162">
        <v>1</v>
      </c>
      <c r="AB284" s="162">
        <v>7</v>
      </c>
      <c r="AC284" s="162">
        <v>7</v>
      </c>
      <c r="AZ284" s="162">
        <v>2</v>
      </c>
      <c r="BA284" s="162">
        <f>IF(AZ284=1,G284,0)</f>
        <v>0</v>
      </c>
      <c r="BB284" s="162">
        <f>IF(AZ284=2,G284,0)</f>
        <v>0</v>
      </c>
      <c r="BC284" s="162">
        <f>IF(AZ284=3,G284,0)</f>
        <v>0</v>
      </c>
      <c r="BD284" s="162">
        <f>IF(AZ284=4,G284,0)</f>
        <v>0</v>
      </c>
      <c r="BE284" s="162">
        <f>IF(AZ284=5,G284,0)</f>
        <v>0</v>
      </c>
      <c r="CA284" s="195">
        <v>1</v>
      </c>
      <c r="CB284" s="195">
        <v>7</v>
      </c>
      <c r="CZ284" s="162">
        <v>6.3000000000013002E-4</v>
      </c>
    </row>
    <row r="285" spans="1:104">
      <c r="A285" s="196"/>
      <c r="B285" s="197"/>
      <c r="C285" s="198" t="s">
        <v>351</v>
      </c>
      <c r="D285" s="199"/>
      <c r="E285" s="199"/>
      <c r="F285" s="199"/>
      <c r="G285" s="200"/>
      <c r="L285" s="201" t="s">
        <v>351</v>
      </c>
      <c r="O285" s="188">
        <v>3</v>
      </c>
    </row>
    <row r="286" spans="1:104">
      <c r="A286" s="196"/>
      <c r="B286" s="197"/>
      <c r="C286" s="198" t="s">
        <v>352</v>
      </c>
      <c r="D286" s="199"/>
      <c r="E286" s="199"/>
      <c r="F286" s="199"/>
      <c r="G286" s="200"/>
      <c r="L286" s="201" t="s">
        <v>352</v>
      </c>
      <c r="O286" s="188">
        <v>3</v>
      </c>
    </row>
    <row r="287" spans="1:104">
      <c r="A287" s="189">
        <v>82</v>
      </c>
      <c r="B287" s="190" t="s">
        <v>353</v>
      </c>
      <c r="C287" s="191" t="s">
        <v>354</v>
      </c>
      <c r="D287" s="192" t="s">
        <v>90</v>
      </c>
      <c r="E287" s="193">
        <v>2</v>
      </c>
      <c r="F287" s="193"/>
      <c r="G287" s="194">
        <f>E287*F287</f>
        <v>0</v>
      </c>
      <c r="O287" s="188">
        <v>2</v>
      </c>
      <c r="AA287" s="162">
        <v>1</v>
      </c>
      <c r="AB287" s="162">
        <v>7</v>
      </c>
      <c r="AC287" s="162">
        <v>7</v>
      </c>
      <c r="AZ287" s="162">
        <v>2</v>
      </c>
      <c r="BA287" s="162">
        <f>IF(AZ287=1,G287,0)</f>
        <v>0</v>
      </c>
      <c r="BB287" s="162">
        <f>IF(AZ287=2,G287,0)</f>
        <v>0</v>
      </c>
      <c r="BC287" s="162">
        <f>IF(AZ287=3,G287,0)</f>
        <v>0</v>
      </c>
      <c r="BD287" s="162">
        <f>IF(AZ287=4,G287,0)</f>
        <v>0</v>
      </c>
      <c r="BE287" s="162">
        <f>IF(AZ287=5,G287,0)</f>
        <v>0</v>
      </c>
      <c r="CA287" s="195">
        <v>1</v>
      </c>
      <c r="CB287" s="195">
        <v>7</v>
      </c>
      <c r="CZ287" s="162">
        <v>4.9000000000010103E-4</v>
      </c>
    </row>
    <row r="288" spans="1:104">
      <c r="A288" s="196"/>
      <c r="B288" s="197"/>
      <c r="C288" s="198" t="s">
        <v>355</v>
      </c>
      <c r="D288" s="199"/>
      <c r="E288" s="199"/>
      <c r="F288" s="199"/>
      <c r="G288" s="200"/>
      <c r="L288" s="201" t="s">
        <v>355</v>
      </c>
      <c r="O288" s="188">
        <v>3</v>
      </c>
    </row>
    <row r="289" spans="1:104">
      <c r="A289" s="196"/>
      <c r="B289" s="197"/>
      <c r="C289" s="198" t="s">
        <v>83</v>
      </c>
      <c r="D289" s="199"/>
      <c r="E289" s="199"/>
      <c r="F289" s="199"/>
      <c r="G289" s="200"/>
      <c r="L289" s="201" t="s">
        <v>83</v>
      </c>
      <c r="O289" s="188">
        <v>3</v>
      </c>
    </row>
    <row r="290" spans="1:104">
      <c r="A290" s="189">
        <v>83</v>
      </c>
      <c r="B290" s="190" t="s">
        <v>356</v>
      </c>
      <c r="C290" s="191" t="s">
        <v>357</v>
      </c>
      <c r="D290" s="192" t="s">
        <v>86</v>
      </c>
      <c r="E290" s="193">
        <v>1</v>
      </c>
      <c r="F290" s="193"/>
      <c r="G290" s="194">
        <f>E290*F290</f>
        <v>0</v>
      </c>
      <c r="O290" s="188">
        <v>2</v>
      </c>
      <c r="AA290" s="162">
        <v>1</v>
      </c>
      <c r="AB290" s="162">
        <v>7</v>
      </c>
      <c r="AC290" s="162">
        <v>7</v>
      </c>
      <c r="AZ290" s="162">
        <v>2</v>
      </c>
      <c r="BA290" s="162">
        <f>IF(AZ290=1,G290,0)</f>
        <v>0</v>
      </c>
      <c r="BB290" s="162">
        <f>IF(AZ290=2,G290,0)</f>
        <v>0</v>
      </c>
      <c r="BC290" s="162">
        <f>IF(AZ290=3,G290,0)</f>
        <v>0</v>
      </c>
      <c r="BD290" s="162">
        <f>IF(AZ290=4,G290,0)</f>
        <v>0</v>
      </c>
      <c r="BE290" s="162">
        <f>IF(AZ290=5,G290,0)</f>
        <v>0</v>
      </c>
      <c r="CA290" s="195">
        <v>1</v>
      </c>
      <c r="CB290" s="195">
        <v>7</v>
      </c>
      <c r="CZ290" s="162">
        <v>2.5200000000005201E-3</v>
      </c>
    </row>
    <row r="291" spans="1:104">
      <c r="A291" s="196"/>
      <c r="B291" s="197"/>
      <c r="C291" s="198" t="s">
        <v>358</v>
      </c>
      <c r="D291" s="199"/>
      <c r="E291" s="199"/>
      <c r="F291" s="199"/>
      <c r="G291" s="200"/>
      <c r="L291" s="201" t="s">
        <v>358</v>
      </c>
      <c r="O291" s="188">
        <v>3</v>
      </c>
    </row>
    <row r="292" spans="1:104">
      <c r="A292" s="196"/>
      <c r="B292" s="197"/>
      <c r="C292" s="198" t="s">
        <v>83</v>
      </c>
      <c r="D292" s="199"/>
      <c r="E292" s="199"/>
      <c r="F292" s="199"/>
      <c r="G292" s="200"/>
      <c r="L292" s="201" t="s">
        <v>83</v>
      </c>
      <c r="O292" s="188">
        <v>3</v>
      </c>
    </row>
    <row r="293" spans="1:104">
      <c r="A293" s="189">
        <v>84</v>
      </c>
      <c r="B293" s="190" t="s">
        <v>84</v>
      </c>
      <c r="C293" s="191" t="s">
        <v>359</v>
      </c>
      <c r="D293" s="192" t="s">
        <v>73</v>
      </c>
      <c r="E293" s="193">
        <v>1</v>
      </c>
      <c r="F293" s="193"/>
      <c r="G293" s="194">
        <f>E293*F293</f>
        <v>0</v>
      </c>
      <c r="O293" s="188">
        <v>2</v>
      </c>
      <c r="AA293" s="162">
        <v>11</v>
      </c>
      <c r="AB293" s="162">
        <v>0</v>
      </c>
      <c r="AC293" s="162">
        <v>17</v>
      </c>
      <c r="AZ293" s="162">
        <v>2</v>
      </c>
      <c r="BA293" s="162">
        <f>IF(AZ293=1,G293,0)</f>
        <v>0</v>
      </c>
      <c r="BB293" s="162">
        <f>IF(AZ293=2,G293,0)</f>
        <v>0</v>
      </c>
      <c r="BC293" s="162">
        <f>IF(AZ293=3,G293,0)</f>
        <v>0</v>
      </c>
      <c r="BD293" s="162">
        <f>IF(AZ293=4,G293,0)</f>
        <v>0</v>
      </c>
      <c r="BE293" s="162">
        <f>IF(AZ293=5,G293,0)</f>
        <v>0</v>
      </c>
      <c r="CA293" s="195">
        <v>11</v>
      </c>
      <c r="CB293" s="195">
        <v>0</v>
      </c>
      <c r="CZ293" s="162">
        <v>0</v>
      </c>
    </row>
    <row r="294" spans="1:104">
      <c r="A294" s="196"/>
      <c r="B294" s="197"/>
      <c r="C294" s="198" t="s">
        <v>360</v>
      </c>
      <c r="D294" s="199"/>
      <c r="E294" s="199"/>
      <c r="F294" s="199"/>
      <c r="G294" s="200"/>
      <c r="L294" s="201" t="s">
        <v>360</v>
      </c>
      <c r="O294" s="188">
        <v>3</v>
      </c>
    </row>
    <row r="295" spans="1:104">
      <c r="A295" s="196"/>
      <c r="B295" s="197"/>
      <c r="C295" s="198" t="s">
        <v>361</v>
      </c>
      <c r="D295" s="199"/>
      <c r="E295" s="199"/>
      <c r="F295" s="199"/>
      <c r="G295" s="200"/>
      <c r="L295" s="201" t="s">
        <v>361</v>
      </c>
      <c r="O295" s="188">
        <v>3</v>
      </c>
    </row>
    <row r="296" spans="1:104" ht="22.5">
      <c r="A296" s="189">
        <v>85</v>
      </c>
      <c r="B296" s="190" t="s">
        <v>98</v>
      </c>
      <c r="C296" s="191" t="s">
        <v>362</v>
      </c>
      <c r="D296" s="192" t="s">
        <v>73</v>
      </c>
      <c r="E296" s="193">
        <v>2</v>
      </c>
      <c r="F296" s="193"/>
      <c r="G296" s="194">
        <f>E296*F296</f>
        <v>0</v>
      </c>
      <c r="O296" s="188">
        <v>2</v>
      </c>
      <c r="AA296" s="162">
        <v>11</v>
      </c>
      <c r="AB296" s="162">
        <v>-1</v>
      </c>
      <c r="AC296" s="162">
        <v>122</v>
      </c>
      <c r="AZ296" s="162">
        <v>2</v>
      </c>
      <c r="BA296" s="162">
        <f>IF(AZ296=1,G296,0)</f>
        <v>0</v>
      </c>
      <c r="BB296" s="162">
        <f>IF(AZ296=2,G296,0)</f>
        <v>0</v>
      </c>
      <c r="BC296" s="162">
        <f>IF(AZ296=3,G296,0)</f>
        <v>0</v>
      </c>
      <c r="BD296" s="162">
        <f>IF(AZ296=4,G296,0)</f>
        <v>0</v>
      </c>
      <c r="BE296" s="162">
        <f>IF(AZ296=5,G296,0)</f>
        <v>0</v>
      </c>
      <c r="CA296" s="195">
        <v>11</v>
      </c>
      <c r="CB296" s="195">
        <v>-1</v>
      </c>
      <c r="CZ296" s="162">
        <v>0</v>
      </c>
    </row>
    <row r="297" spans="1:104">
      <c r="A297" s="196"/>
      <c r="B297" s="197"/>
      <c r="C297" s="198" t="s">
        <v>363</v>
      </c>
      <c r="D297" s="199"/>
      <c r="E297" s="199"/>
      <c r="F297" s="199"/>
      <c r="G297" s="200"/>
      <c r="L297" s="201" t="s">
        <v>363</v>
      </c>
      <c r="O297" s="188">
        <v>3</v>
      </c>
    </row>
    <row r="298" spans="1:104">
      <c r="A298" s="196"/>
      <c r="B298" s="197"/>
      <c r="C298" s="198" t="s">
        <v>83</v>
      </c>
      <c r="D298" s="199"/>
      <c r="E298" s="199"/>
      <c r="F298" s="199"/>
      <c r="G298" s="200"/>
      <c r="L298" s="201" t="s">
        <v>83</v>
      </c>
      <c r="O298" s="188">
        <v>3</v>
      </c>
    </row>
    <row r="299" spans="1:104" ht="22.5">
      <c r="A299" s="189">
        <v>86</v>
      </c>
      <c r="B299" s="190" t="s">
        <v>364</v>
      </c>
      <c r="C299" s="191" t="s">
        <v>365</v>
      </c>
      <c r="D299" s="192" t="s">
        <v>73</v>
      </c>
      <c r="E299" s="193">
        <v>1</v>
      </c>
      <c r="F299" s="193"/>
      <c r="G299" s="194">
        <f>E299*F299</f>
        <v>0</v>
      </c>
      <c r="O299" s="188">
        <v>2</v>
      </c>
      <c r="AA299" s="162">
        <v>11</v>
      </c>
      <c r="AB299" s="162">
        <v>0</v>
      </c>
      <c r="AC299" s="162">
        <v>123</v>
      </c>
      <c r="AZ299" s="162">
        <v>2</v>
      </c>
      <c r="BA299" s="162">
        <f>IF(AZ299=1,G299,0)</f>
        <v>0</v>
      </c>
      <c r="BB299" s="162">
        <f>IF(AZ299=2,G299,0)</f>
        <v>0</v>
      </c>
      <c r="BC299" s="162">
        <f>IF(AZ299=3,G299,0)</f>
        <v>0</v>
      </c>
      <c r="BD299" s="162">
        <f>IF(AZ299=4,G299,0)</f>
        <v>0</v>
      </c>
      <c r="BE299" s="162">
        <f>IF(AZ299=5,G299,0)</f>
        <v>0</v>
      </c>
      <c r="CA299" s="195">
        <v>11</v>
      </c>
      <c r="CB299" s="195">
        <v>0</v>
      </c>
      <c r="CZ299" s="162">
        <v>0</v>
      </c>
    </row>
    <row r="300" spans="1:104">
      <c r="A300" s="196"/>
      <c r="B300" s="197"/>
      <c r="C300" s="198" t="s">
        <v>366</v>
      </c>
      <c r="D300" s="199"/>
      <c r="E300" s="199"/>
      <c r="F300" s="199"/>
      <c r="G300" s="200"/>
      <c r="L300" s="201" t="s">
        <v>366</v>
      </c>
      <c r="O300" s="188">
        <v>3</v>
      </c>
    </row>
    <row r="301" spans="1:104">
      <c r="A301" s="196"/>
      <c r="B301" s="197"/>
      <c r="C301" s="198" t="s">
        <v>83</v>
      </c>
      <c r="D301" s="199"/>
      <c r="E301" s="199"/>
      <c r="F301" s="199"/>
      <c r="G301" s="200"/>
      <c r="L301" s="201" t="s">
        <v>83</v>
      </c>
      <c r="O301" s="188">
        <v>3</v>
      </c>
    </row>
    <row r="302" spans="1:104">
      <c r="A302" s="189">
        <v>87</v>
      </c>
      <c r="B302" s="190" t="s">
        <v>367</v>
      </c>
      <c r="C302" s="191" t="s">
        <v>368</v>
      </c>
      <c r="D302" s="192" t="s">
        <v>73</v>
      </c>
      <c r="E302" s="193">
        <v>1</v>
      </c>
      <c r="F302" s="193"/>
      <c r="G302" s="194">
        <f>E302*F302</f>
        <v>0</v>
      </c>
      <c r="O302" s="188">
        <v>2</v>
      </c>
      <c r="AA302" s="162">
        <v>11</v>
      </c>
      <c r="AB302" s="162">
        <v>0</v>
      </c>
      <c r="AC302" s="162">
        <v>105</v>
      </c>
      <c r="AZ302" s="162">
        <v>2</v>
      </c>
      <c r="BA302" s="162">
        <f>IF(AZ302=1,G302,0)</f>
        <v>0</v>
      </c>
      <c r="BB302" s="162">
        <f>IF(AZ302=2,G302,0)</f>
        <v>0</v>
      </c>
      <c r="BC302" s="162">
        <f>IF(AZ302=3,G302,0)</f>
        <v>0</v>
      </c>
      <c r="BD302" s="162">
        <f>IF(AZ302=4,G302,0)</f>
        <v>0</v>
      </c>
      <c r="BE302" s="162">
        <f>IF(AZ302=5,G302,0)</f>
        <v>0</v>
      </c>
      <c r="CA302" s="195">
        <v>11</v>
      </c>
      <c r="CB302" s="195">
        <v>0</v>
      </c>
      <c r="CZ302" s="162">
        <v>0</v>
      </c>
    </row>
    <row r="303" spans="1:104">
      <c r="A303" s="196"/>
      <c r="B303" s="197"/>
      <c r="C303" s="198" t="s">
        <v>369</v>
      </c>
      <c r="D303" s="199"/>
      <c r="E303" s="199"/>
      <c r="F303" s="199"/>
      <c r="G303" s="200"/>
      <c r="L303" s="201" t="s">
        <v>369</v>
      </c>
      <c r="O303" s="188">
        <v>3</v>
      </c>
    </row>
    <row r="304" spans="1:104">
      <c r="A304" s="196"/>
      <c r="B304" s="197"/>
      <c r="C304" s="198" t="s">
        <v>370</v>
      </c>
      <c r="D304" s="199"/>
      <c r="E304" s="199"/>
      <c r="F304" s="199"/>
      <c r="G304" s="200"/>
      <c r="L304" s="201" t="s">
        <v>370</v>
      </c>
      <c r="O304" s="188">
        <v>3</v>
      </c>
    </row>
    <row r="305" spans="1:104">
      <c r="A305" s="196"/>
      <c r="B305" s="197"/>
      <c r="C305" s="198"/>
      <c r="D305" s="199"/>
      <c r="E305" s="199"/>
      <c r="F305" s="199"/>
      <c r="G305" s="200"/>
      <c r="L305" s="201"/>
      <c r="O305" s="188">
        <v>3</v>
      </c>
    </row>
    <row r="306" spans="1:104">
      <c r="A306" s="189">
        <v>88</v>
      </c>
      <c r="B306" s="190" t="s">
        <v>371</v>
      </c>
      <c r="C306" s="191" t="s">
        <v>372</v>
      </c>
      <c r="D306" s="192" t="s">
        <v>73</v>
      </c>
      <c r="E306" s="193">
        <v>1</v>
      </c>
      <c r="F306" s="193"/>
      <c r="G306" s="194">
        <f>E306*F306</f>
        <v>0</v>
      </c>
      <c r="O306" s="188">
        <v>2</v>
      </c>
      <c r="AA306" s="162">
        <v>11</v>
      </c>
      <c r="AB306" s="162">
        <v>-1</v>
      </c>
      <c r="AC306" s="162">
        <v>89</v>
      </c>
      <c r="AZ306" s="162">
        <v>2</v>
      </c>
      <c r="BA306" s="162">
        <f>IF(AZ306=1,G306,0)</f>
        <v>0</v>
      </c>
      <c r="BB306" s="162">
        <f>IF(AZ306=2,G306,0)</f>
        <v>0</v>
      </c>
      <c r="BC306" s="162">
        <f>IF(AZ306=3,G306,0)</f>
        <v>0</v>
      </c>
      <c r="BD306" s="162">
        <f>IF(AZ306=4,G306,0)</f>
        <v>0</v>
      </c>
      <c r="BE306" s="162">
        <f>IF(AZ306=5,G306,0)</f>
        <v>0</v>
      </c>
      <c r="CA306" s="195">
        <v>11</v>
      </c>
      <c r="CB306" s="195">
        <v>-1</v>
      </c>
      <c r="CZ306" s="162">
        <v>0</v>
      </c>
    </row>
    <row r="307" spans="1:104">
      <c r="A307" s="196"/>
      <c r="B307" s="197"/>
      <c r="C307" s="198" t="s">
        <v>373</v>
      </c>
      <c r="D307" s="199"/>
      <c r="E307" s="199"/>
      <c r="F307" s="199"/>
      <c r="G307" s="200"/>
      <c r="L307" s="201" t="s">
        <v>373</v>
      </c>
      <c r="O307" s="188">
        <v>3</v>
      </c>
    </row>
    <row r="308" spans="1:104">
      <c r="A308" s="196"/>
      <c r="B308" s="197"/>
      <c r="C308" s="198" t="s">
        <v>83</v>
      </c>
      <c r="D308" s="199"/>
      <c r="E308" s="199"/>
      <c r="F308" s="199"/>
      <c r="G308" s="200"/>
      <c r="L308" s="201" t="s">
        <v>83</v>
      </c>
      <c r="O308" s="188">
        <v>3</v>
      </c>
    </row>
    <row r="309" spans="1:104">
      <c r="A309" s="189">
        <v>89</v>
      </c>
      <c r="B309" s="190" t="s">
        <v>374</v>
      </c>
      <c r="C309" s="191" t="s">
        <v>375</v>
      </c>
      <c r="D309" s="192" t="s">
        <v>73</v>
      </c>
      <c r="E309" s="193">
        <v>3</v>
      </c>
      <c r="F309" s="193"/>
      <c r="G309" s="194">
        <f>E309*F309</f>
        <v>0</v>
      </c>
      <c r="O309" s="188">
        <v>2</v>
      </c>
      <c r="AA309" s="162">
        <v>11</v>
      </c>
      <c r="AB309" s="162">
        <v>0</v>
      </c>
      <c r="AC309" s="162">
        <v>100</v>
      </c>
      <c r="AZ309" s="162">
        <v>2</v>
      </c>
      <c r="BA309" s="162">
        <f>IF(AZ309=1,G309,0)</f>
        <v>0</v>
      </c>
      <c r="BB309" s="162">
        <f>IF(AZ309=2,G309,0)</f>
        <v>0</v>
      </c>
      <c r="BC309" s="162">
        <f>IF(AZ309=3,G309,0)</f>
        <v>0</v>
      </c>
      <c r="BD309" s="162">
        <f>IF(AZ309=4,G309,0)</f>
        <v>0</v>
      </c>
      <c r="BE309" s="162">
        <f>IF(AZ309=5,G309,0)</f>
        <v>0</v>
      </c>
      <c r="CA309" s="195">
        <v>11</v>
      </c>
      <c r="CB309" s="195">
        <v>0</v>
      </c>
      <c r="CZ309" s="162">
        <v>0</v>
      </c>
    </row>
    <row r="310" spans="1:104">
      <c r="A310" s="196"/>
      <c r="B310" s="197"/>
      <c r="C310" s="198" t="s">
        <v>376</v>
      </c>
      <c r="D310" s="199"/>
      <c r="E310" s="199"/>
      <c r="F310" s="199"/>
      <c r="G310" s="200"/>
      <c r="L310" s="201" t="s">
        <v>376</v>
      </c>
      <c r="O310" s="188">
        <v>3</v>
      </c>
    </row>
    <row r="311" spans="1:104">
      <c r="A311" s="196"/>
      <c r="B311" s="197"/>
      <c r="C311" s="198" t="s">
        <v>377</v>
      </c>
      <c r="D311" s="199"/>
      <c r="E311" s="199"/>
      <c r="F311" s="199"/>
      <c r="G311" s="200"/>
      <c r="L311" s="201" t="s">
        <v>377</v>
      </c>
      <c r="O311" s="188">
        <v>3</v>
      </c>
    </row>
    <row r="312" spans="1:104">
      <c r="A312" s="196"/>
      <c r="B312" s="197"/>
      <c r="C312" s="198" t="s">
        <v>83</v>
      </c>
      <c r="D312" s="199"/>
      <c r="E312" s="199"/>
      <c r="F312" s="199"/>
      <c r="G312" s="200"/>
      <c r="L312" s="201" t="s">
        <v>83</v>
      </c>
      <c r="O312" s="188">
        <v>3</v>
      </c>
    </row>
    <row r="313" spans="1:104">
      <c r="A313" s="189">
        <v>90</v>
      </c>
      <c r="B313" s="190" t="s">
        <v>378</v>
      </c>
      <c r="C313" s="191" t="s">
        <v>379</v>
      </c>
      <c r="D313" s="192" t="s">
        <v>73</v>
      </c>
      <c r="E313" s="193">
        <v>2</v>
      </c>
      <c r="F313" s="193"/>
      <c r="G313" s="194">
        <f>E313*F313</f>
        <v>0</v>
      </c>
      <c r="O313" s="188">
        <v>2</v>
      </c>
      <c r="AA313" s="162">
        <v>11</v>
      </c>
      <c r="AB313" s="162">
        <v>0</v>
      </c>
      <c r="AC313" s="162">
        <v>101</v>
      </c>
      <c r="AZ313" s="162">
        <v>2</v>
      </c>
      <c r="BA313" s="162">
        <f>IF(AZ313=1,G313,0)</f>
        <v>0</v>
      </c>
      <c r="BB313" s="162">
        <f>IF(AZ313=2,G313,0)</f>
        <v>0</v>
      </c>
      <c r="BC313" s="162">
        <f>IF(AZ313=3,G313,0)</f>
        <v>0</v>
      </c>
      <c r="BD313" s="162">
        <f>IF(AZ313=4,G313,0)</f>
        <v>0</v>
      </c>
      <c r="BE313" s="162">
        <f>IF(AZ313=5,G313,0)</f>
        <v>0</v>
      </c>
      <c r="CA313" s="195">
        <v>11</v>
      </c>
      <c r="CB313" s="195">
        <v>0</v>
      </c>
      <c r="CZ313" s="162">
        <v>0</v>
      </c>
    </row>
    <row r="314" spans="1:104">
      <c r="A314" s="196"/>
      <c r="B314" s="197"/>
      <c r="C314" s="198" t="s">
        <v>380</v>
      </c>
      <c r="D314" s="199"/>
      <c r="E314" s="199"/>
      <c r="F314" s="199"/>
      <c r="G314" s="200"/>
      <c r="L314" s="201" t="s">
        <v>380</v>
      </c>
      <c r="O314" s="188">
        <v>3</v>
      </c>
    </row>
    <row r="315" spans="1:104">
      <c r="A315" s="196"/>
      <c r="B315" s="197"/>
      <c r="C315" s="198" t="s">
        <v>377</v>
      </c>
      <c r="D315" s="199"/>
      <c r="E315" s="199"/>
      <c r="F315" s="199"/>
      <c r="G315" s="200"/>
      <c r="L315" s="201" t="s">
        <v>377</v>
      </c>
      <c r="O315" s="188">
        <v>3</v>
      </c>
    </row>
    <row r="316" spans="1:104">
      <c r="A316" s="196"/>
      <c r="B316" s="197"/>
      <c r="C316" s="198" t="s">
        <v>83</v>
      </c>
      <c r="D316" s="199"/>
      <c r="E316" s="199"/>
      <c r="F316" s="199"/>
      <c r="G316" s="200"/>
      <c r="L316" s="201" t="s">
        <v>83</v>
      </c>
      <c r="O316" s="188">
        <v>3</v>
      </c>
    </row>
    <row r="317" spans="1:104">
      <c r="A317" s="189">
        <v>91</v>
      </c>
      <c r="B317" s="190" t="s">
        <v>381</v>
      </c>
      <c r="C317" s="191" t="s">
        <v>382</v>
      </c>
      <c r="D317" s="192" t="s">
        <v>73</v>
      </c>
      <c r="E317" s="193">
        <v>2</v>
      </c>
      <c r="F317" s="193"/>
      <c r="G317" s="194">
        <f>E317*F317</f>
        <v>0</v>
      </c>
      <c r="O317" s="188">
        <v>2</v>
      </c>
      <c r="AA317" s="162">
        <v>11</v>
      </c>
      <c r="AB317" s="162">
        <v>0</v>
      </c>
      <c r="AC317" s="162">
        <v>102</v>
      </c>
      <c r="AZ317" s="162">
        <v>2</v>
      </c>
      <c r="BA317" s="162">
        <f>IF(AZ317=1,G317,0)</f>
        <v>0</v>
      </c>
      <c r="BB317" s="162">
        <f>IF(AZ317=2,G317,0)</f>
        <v>0</v>
      </c>
      <c r="BC317" s="162">
        <f>IF(AZ317=3,G317,0)</f>
        <v>0</v>
      </c>
      <c r="BD317" s="162">
        <f>IF(AZ317=4,G317,0)</f>
        <v>0</v>
      </c>
      <c r="BE317" s="162">
        <f>IF(AZ317=5,G317,0)</f>
        <v>0</v>
      </c>
      <c r="CA317" s="195">
        <v>11</v>
      </c>
      <c r="CB317" s="195">
        <v>0</v>
      </c>
      <c r="CZ317" s="162">
        <v>0</v>
      </c>
    </row>
    <row r="318" spans="1:104">
      <c r="A318" s="196"/>
      <c r="B318" s="197"/>
      <c r="C318" s="198" t="s">
        <v>83</v>
      </c>
      <c r="D318" s="199"/>
      <c r="E318" s="199"/>
      <c r="F318" s="199"/>
      <c r="G318" s="200"/>
      <c r="L318" s="201" t="s">
        <v>83</v>
      </c>
      <c r="O318" s="188">
        <v>3</v>
      </c>
    </row>
    <row r="319" spans="1:104">
      <c r="A319" s="189">
        <v>92</v>
      </c>
      <c r="B319" s="190" t="s">
        <v>383</v>
      </c>
      <c r="C319" s="191" t="s">
        <v>384</v>
      </c>
      <c r="D319" s="192" t="s">
        <v>73</v>
      </c>
      <c r="E319" s="193">
        <v>3</v>
      </c>
      <c r="F319" s="193"/>
      <c r="G319" s="194">
        <f>E319*F319</f>
        <v>0</v>
      </c>
      <c r="O319" s="188">
        <v>2</v>
      </c>
      <c r="AA319" s="162">
        <v>11</v>
      </c>
      <c r="AB319" s="162">
        <v>0</v>
      </c>
      <c r="AC319" s="162">
        <v>103</v>
      </c>
      <c r="AZ319" s="162">
        <v>2</v>
      </c>
      <c r="BA319" s="162">
        <f>IF(AZ319=1,G319,0)</f>
        <v>0</v>
      </c>
      <c r="BB319" s="162">
        <f>IF(AZ319=2,G319,0)</f>
        <v>0</v>
      </c>
      <c r="BC319" s="162">
        <f>IF(AZ319=3,G319,0)</f>
        <v>0</v>
      </c>
      <c r="BD319" s="162">
        <f>IF(AZ319=4,G319,0)</f>
        <v>0</v>
      </c>
      <c r="BE319" s="162">
        <f>IF(AZ319=5,G319,0)</f>
        <v>0</v>
      </c>
      <c r="CA319" s="195">
        <v>11</v>
      </c>
      <c r="CB319" s="195">
        <v>0</v>
      </c>
      <c r="CZ319" s="162">
        <v>0</v>
      </c>
    </row>
    <row r="320" spans="1:104">
      <c r="A320" s="196"/>
      <c r="B320" s="197"/>
      <c r="C320" s="198" t="s">
        <v>83</v>
      </c>
      <c r="D320" s="199"/>
      <c r="E320" s="199"/>
      <c r="F320" s="199"/>
      <c r="G320" s="200"/>
      <c r="L320" s="201" t="s">
        <v>83</v>
      </c>
      <c r="O320" s="188">
        <v>3</v>
      </c>
    </row>
    <row r="321" spans="1:104">
      <c r="A321" s="189">
        <v>93</v>
      </c>
      <c r="B321" s="190" t="s">
        <v>385</v>
      </c>
      <c r="C321" s="191" t="s">
        <v>386</v>
      </c>
      <c r="D321" s="192" t="s">
        <v>73</v>
      </c>
      <c r="E321" s="193">
        <v>2</v>
      </c>
      <c r="F321" s="193"/>
      <c r="G321" s="194">
        <f>E321*F321</f>
        <v>0</v>
      </c>
      <c r="O321" s="188">
        <v>2</v>
      </c>
      <c r="AA321" s="162">
        <v>11</v>
      </c>
      <c r="AB321" s="162">
        <v>0</v>
      </c>
      <c r="AC321" s="162">
        <v>104</v>
      </c>
      <c r="AZ321" s="162">
        <v>2</v>
      </c>
      <c r="BA321" s="162">
        <f>IF(AZ321=1,G321,0)</f>
        <v>0</v>
      </c>
      <c r="BB321" s="162">
        <f>IF(AZ321=2,G321,0)</f>
        <v>0</v>
      </c>
      <c r="BC321" s="162">
        <f>IF(AZ321=3,G321,0)</f>
        <v>0</v>
      </c>
      <c r="BD321" s="162">
        <f>IF(AZ321=4,G321,0)</f>
        <v>0</v>
      </c>
      <c r="BE321" s="162">
        <f>IF(AZ321=5,G321,0)</f>
        <v>0</v>
      </c>
      <c r="CA321" s="195">
        <v>11</v>
      </c>
      <c r="CB321" s="195">
        <v>0</v>
      </c>
      <c r="CZ321" s="162">
        <v>0</v>
      </c>
    </row>
    <row r="322" spans="1:104">
      <c r="A322" s="196"/>
      <c r="B322" s="197"/>
      <c r="C322" s="198" t="s">
        <v>83</v>
      </c>
      <c r="D322" s="199"/>
      <c r="E322" s="199"/>
      <c r="F322" s="199"/>
      <c r="G322" s="200"/>
      <c r="L322" s="201" t="s">
        <v>83</v>
      </c>
      <c r="O322" s="188">
        <v>3</v>
      </c>
    </row>
    <row r="323" spans="1:104">
      <c r="A323" s="189">
        <v>94</v>
      </c>
      <c r="B323" s="190" t="s">
        <v>387</v>
      </c>
      <c r="C323" s="191" t="s">
        <v>388</v>
      </c>
      <c r="D323" s="192" t="s">
        <v>73</v>
      </c>
      <c r="E323" s="193">
        <v>1</v>
      </c>
      <c r="F323" s="193"/>
      <c r="G323" s="194">
        <f>E323*F323</f>
        <v>0</v>
      </c>
      <c r="O323" s="188">
        <v>2</v>
      </c>
      <c r="AA323" s="162">
        <v>11</v>
      </c>
      <c r="AB323" s="162">
        <v>0</v>
      </c>
      <c r="AC323" s="162">
        <v>107</v>
      </c>
      <c r="AZ323" s="162">
        <v>2</v>
      </c>
      <c r="BA323" s="162">
        <f>IF(AZ323=1,G323,0)</f>
        <v>0</v>
      </c>
      <c r="BB323" s="162">
        <f>IF(AZ323=2,G323,0)</f>
        <v>0</v>
      </c>
      <c r="BC323" s="162">
        <f>IF(AZ323=3,G323,0)</f>
        <v>0</v>
      </c>
      <c r="BD323" s="162">
        <f>IF(AZ323=4,G323,0)</f>
        <v>0</v>
      </c>
      <c r="BE323" s="162">
        <f>IF(AZ323=5,G323,0)</f>
        <v>0</v>
      </c>
      <c r="CA323" s="195">
        <v>11</v>
      </c>
      <c r="CB323" s="195">
        <v>0</v>
      </c>
      <c r="CZ323" s="162">
        <v>0</v>
      </c>
    </row>
    <row r="324" spans="1:104">
      <c r="A324" s="196"/>
      <c r="B324" s="197"/>
      <c r="C324" s="198" t="s">
        <v>83</v>
      </c>
      <c r="D324" s="199"/>
      <c r="E324" s="199"/>
      <c r="F324" s="199"/>
      <c r="G324" s="200"/>
      <c r="L324" s="201" t="s">
        <v>83</v>
      </c>
      <c r="O324" s="188">
        <v>3</v>
      </c>
    </row>
    <row r="325" spans="1:104">
      <c r="A325" s="189">
        <v>95</v>
      </c>
      <c r="B325" s="190" t="s">
        <v>389</v>
      </c>
      <c r="C325" s="191" t="s">
        <v>390</v>
      </c>
      <c r="D325" s="192" t="s">
        <v>73</v>
      </c>
      <c r="E325" s="193">
        <v>1</v>
      </c>
      <c r="F325" s="193"/>
      <c r="G325" s="194">
        <f>E325*F325</f>
        <v>0</v>
      </c>
      <c r="O325" s="188">
        <v>2</v>
      </c>
      <c r="AA325" s="162">
        <v>11</v>
      </c>
      <c r="AB325" s="162">
        <v>0</v>
      </c>
      <c r="AC325" s="162">
        <v>108</v>
      </c>
      <c r="AZ325" s="162">
        <v>2</v>
      </c>
      <c r="BA325" s="162">
        <f>IF(AZ325=1,G325,0)</f>
        <v>0</v>
      </c>
      <c r="BB325" s="162">
        <f>IF(AZ325=2,G325,0)</f>
        <v>0</v>
      </c>
      <c r="BC325" s="162">
        <f>IF(AZ325=3,G325,0)</f>
        <v>0</v>
      </c>
      <c r="BD325" s="162">
        <f>IF(AZ325=4,G325,0)</f>
        <v>0</v>
      </c>
      <c r="BE325" s="162">
        <f>IF(AZ325=5,G325,0)</f>
        <v>0</v>
      </c>
      <c r="CA325" s="195">
        <v>11</v>
      </c>
      <c r="CB325" s="195">
        <v>0</v>
      </c>
      <c r="CZ325" s="162">
        <v>0</v>
      </c>
    </row>
    <row r="326" spans="1:104">
      <c r="A326" s="196"/>
      <c r="B326" s="197"/>
      <c r="C326" s="198" t="s">
        <v>83</v>
      </c>
      <c r="D326" s="199"/>
      <c r="E326" s="199"/>
      <c r="F326" s="199"/>
      <c r="G326" s="200"/>
      <c r="L326" s="201" t="s">
        <v>83</v>
      </c>
      <c r="O326" s="188">
        <v>3</v>
      </c>
    </row>
    <row r="327" spans="1:104">
      <c r="A327" s="189">
        <v>96</v>
      </c>
      <c r="B327" s="190" t="s">
        <v>391</v>
      </c>
      <c r="C327" s="191" t="s">
        <v>392</v>
      </c>
      <c r="D327" s="192" t="s">
        <v>60</v>
      </c>
      <c r="E327" s="193"/>
      <c r="F327" s="193"/>
      <c r="G327" s="194">
        <f>E327*F327</f>
        <v>0</v>
      </c>
      <c r="O327" s="188">
        <v>2</v>
      </c>
      <c r="AA327" s="162">
        <v>7</v>
      </c>
      <c r="AB327" s="162">
        <v>1002</v>
      </c>
      <c r="AC327" s="162">
        <v>5</v>
      </c>
      <c r="AZ327" s="162">
        <v>2</v>
      </c>
      <c r="BA327" s="162">
        <f>IF(AZ327=1,G327,0)</f>
        <v>0</v>
      </c>
      <c r="BB327" s="162">
        <f>IF(AZ327=2,G327,0)</f>
        <v>0</v>
      </c>
      <c r="BC327" s="162">
        <f>IF(AZ327=3,G327,0)</f>
        <v>0</v>
      </c>
      <c r="BD327" s="162">
        <f>IF(AZ327=4,G327,0)</f>
        <v>0</v>
      </c>
      <c r="BE327" s="162">
        <f>IF(AZ327=5,G327,0)</f>
        <v>0</v>
      </c>
      <c r="CA327" s="195">
        <v>7</v>
      </c>
      <c r="CB327" s="195">
        <v>1002</v>
      </c>
      <c r="CZ327" s="162">
        <v>0</v>
      </c>
    </row>
    <row r="328" spans="1:104">
      <c r="A328" s="189">
        <v>97</v>
      </c>
      <c r="B328" s="190" t="s">
        <v>393</v>
      </c>
      <c r="C328" s="191" t="s">
        <v>394</v>
      </c>
      <c r="D328" s="192" t="s">
        <v>60</v>
      </c>
      <c r="E328" s="193"/>
      <c r="F328" s="193"/>
      <c r="G328" s="194">
        <f>E328*F328</f>
        <v>0</v>
      </c>
      <c r="O328" s="188">
        <v>2</v>
      </c>
      <c r="AA328" s="162">
        <v>7</v>
      </c>
      <c r="AB328" s="162">
        <v>1002</v>
      </c>
      <c r="AC328" s="162">
        <v>5</v>
      </c>
      <c r="AZ328" s="162">
        <v>2</v>
      </c>
      <c r="BA328" s="162">
        <f>IF(AZ328=1,G328,0)</f>
        <v>0</v>
      </c>
      <c r="BB328" s="162">
        <f>IF(AZ328=2,G328,0)</f>
        <v>0</v>
      </c>
      <c r="BC328" s="162">
        <f>IF(AZ328=3,G328,0)</f>
        <v>0</v>
      </c>
      <c r="BD328" s="162">
        <f>IF(AZ328=4,G328,0)</f>
        <v>0</v>
      </c>
      <c r="BE328" s="162">
        <f>IF(AZ328=5,G328,0)</f>
        <v>0</v>
      </c>
      <c r="CA328" s="195">
        <v>7</v>
      </c>
      <c r="CB328" s="195">
        <v>1002</v>
      </c>
      <c r="CZ328" s="162">
        <v>0</v>
      </c>
    </row>
    <row r="329" spans="1:104">
      <c r="A329" s="208"/>
      <c r="B329" s="209" t="s">
        <v>74</v>
      </c>
      <c r="C329" s="210" t="str">
        <f>CONCATENATE(B266," ",C266)</f>
        <v>734 Armatury</v>
      </c>
      <c r="D329" s="211"/>
      <c r="E329" s="212"/>
      <c r="F329" s="213"/>
      <c r="G329" s="214">
        <f>SUM(G266:G328)</f>
        <v>0</v>
      </c>
      <c r="O329" s="188">
        <v>4</v>
      </c>
      <c r="BA329" s="215">
        <f>SUM(BA266:BA328)</f>
        <v>0</v>
      </c>
      <c r="BB329" s="215">
        <f>SUM(BB266:BB328)</f>
        <v>0</v>
      </c>
      <c r="BC329" s="215">
        <f>SUM(BC266:BC328)</f>
        <v>0</v>
      </c>
      <c r="BD329" s="215">
        <f>SUM(BD266:BD328)</f>
        <v>0</v>
      </c>
      <c r="BE329" s="215">
        <f>SUM(BE266:BE328)</f>
        <v>0</v>
      </c>
    </row>
    <row r="330" spans="1:104">
      <c r="A330" s="181" t="s">
        <v>72</v>
      </c>
      <c r="B330" s="182" t="s">
        <v>395</v>
      </c>
      <c r="C330" s="183" t="s">
        <v>396</v>
      </c>
      <c r="D330" s="184"/>
      <c r="E330" s="185"/>
      <c r="F330" s="185"/>
      <c r="G330" s="186"/>
      <c r="H330" s="187"/>
      <c r="I330" s="187"/>
      <c r="O330" s="188">
        <v>1</v>
      </c>
    </row>
    <row r="331" spans="1:104">
      <c r="A331" s="189">
        <v>98</v>
      </c>
      <c r="B331" s="190" t="s">
        <v>397</v>
      </c>
      <c r="C331" s="191" t="s">
        <v>398</v>
      </c>
      <c r="D331" s="192" t="s">
        <v>399</v>
      </c>
      <c r="E331" s="193">
        <v>50</v>
      </c>
      <c r="F331" s="193"/>
      <c r="G331" s="194">
        <f>E331*F331</f>
        <v>0</v>
      </c>
      <c r="O331" s="188">
        <v>2</v>
      </c>
      <c r="AA331" s="162">
        <v>1</v>
      </c>
      <c r="AB331" s="162">
        <v>7</v>
      </c>
      <c r="AC331" s="162">
        <v>7</v>
      </c>
      <c r="AZ331" s="162">
        <v>2</v>
      </c>
      <c r="BA331" s="162">
        <f>IF(AZ331=1,G331,0)</f>
        <v>0</v>
      </c>
      <c r="BB331" s="162">
        <f>IF(AZ331=2,G331,0)</f>
        <v>0</v>
      </c>
      <c r="BC331" s="162">
        <f>IF(AZ331=3,G331,0)</f>
        <v>0</v>
      </c>
      <c r="BD331" s="162">
        <f>IF(AZ331=4,G331,0)</f>
        <v>0</v>
      </c>
      <c r="BE331" s="162">
        <f>IF(AZ331=5,G331,0)</f>
        <v>0</v>
      </c>
      <c r="CA331" s="195">
        <v>1</v>
      </c>
      <c r="CB331" s="195">
        <v>7</v>
      </c>
      <c r="CZ331" s="162">
        <v>6.0000000000004501E-5</v>
      </c>
    </row>
    <row r="332" spans="1:104">
      <c r="A332" s="196"/>
      <c r="B332" s="197"/>
      <c r="C332" s="198" t="s">
        <v>400</v>
      </c>
      <c r="D332" s="199"/>
      <c r="E332" s="199"/>
      <c r="F332" s="199"/>
      <c r="G332" s="200"/>
      <c r="L332" s="201" t="s">
        <v>400</v>
      </c>
      <c r="O332" s="188">
        <v>3</v>
      </c>
    </row>
    <row r="333" spans="1:104">
      <c r="A333" s="196"/>
      <c r="B333" s="197"/>
      <c r="C333" s="198" t="s">
        <v>401</v>
      </c>
      <c r="D333" s="199"/>
      <c r="E333" s="199"/>
      <c r="F333" s="199"/>
      <c r="G333" s="200"/>
      <c r="L333" s="201" t="s">
        <v>401</v>
      </c>
      <c r="O333" s="188">
        <v>3</v>
      </c>
    </row>
    <row r="334" spans="1:104">
      <c r="A334" s="189">
        <v>99</v>
      </c>
      <c r="B334" s="190" t="s">
        <v>402</v>
      </c>
      <c r="C334" s="191" t="s">
        <v>403</v>
      </c>
      <c r="D334" s="192" t="s">
        <v>60</v>
      </c>
      <c r="E334" s="193"/>
      <c r="F334" s="193"/>
      <c r="G334" s="194">
        <f>E334*F334</f>
        <v>0</v>
      </c>
      <c r="O334" s="188">
        <v>2</v>
      </c>
      <c r="AA334" s="162">
        <v>7</v>
      </c>
      <c r="AB334" s="162">
        <v>1002</v>
      </c>
      <c r="AC334" s="162">
        <v>5</v>
      </c>
      <c r="AZ334" s="162">
        <v>2</v>
      </c>
      <c r="BA334" s="162">
        <f>IF(AZ334=1,G334,0)</f>
        <v>0</v>
      </c>
      <c r="BB334" s="162">
        <f>IF(AZ334=2,G334,0)</f>
        <v>0</v>
      </c>
      <c r="BC334" s="162">
        <f>IF(AZ334=3,G334,0)</f>
        <v>0</v>
      </c>
      <c r="BD334" s="162">
        <f>IF(AZ334=4,G334,0)</f>
        <v>0</v>
      </c>
      <c r="BE334" s="162">
        <f>IF(AZ334=5,G334,0)</f>
        <v>0</v>
      </c>
      <c r="CA334" s="195">
        <v>7</v>
      </c>
      <c r="CB334" s="195">
        <v>1002</v>
      </c>
      <c r="CZ334" s="162">
        <v>0</v>
      </c>
    </row>
    <row r="335" spans="1:104">
      <c r="A335" s="208"/>
      <c r="B335" s="209" t="s">
        <v>74</v>
      </c>
      <c r="C335" s="210" t="str">
        <f>CONCATENATE(B330," ",C330)</f>
        <v>767 Konstrukce zámečnické</v>
      </c>
      <c r="D335" s="211"/>
      <c r="E335" s="212"/>
      <c r="F335" s="213"/>
      <c r="G335" s="214">
        <f>SUM(G330:G334)</f>
        <v>0</v>
      </c>
      <c r="O335" s="188">
        <v>4</v>
      </c>
      <c r="BA335" s="215">
        <f>SUM(BA330:BA334)</f>
        <v>0</v>
      </c>
      <c r="BB335" s="215">
        <f>SUM(BB330:BB334)</f>
        <v>0</v>
      </c>
      <c r="BC335" s="215">
        <f>SUM(BC330:BC334)</f>
        <v>0</v>
      </c>
      <c r="BD335" s="215">
        <f>SUM(BD330:BD334)</f>
        <v>0</v>
      </c>
      <c r="BE335" s="215">
        <f>SUM(BE330:BE334)</f>
        <v>0</v>
      </c>
    </row>
    <row r="336" spans="1:104">
      <c r="A336" s="181" t="s">
        <v>72</v>
      </c>
      <c r="B336" s="182" t="s">
        <v>404</v>
      </c>
      <c r="C336" s="183" t="s">
        <v>405</v>
      </c>
      <c r="D336" s="184"/>
      <c r="E336" s="185"/>
      <c r="F336" s="185"/>
      <c r="G336" s="186"/>
      <c r="H336" s="187"/>
      <c r="I336" s="187"/>
      <c r="O336" s="188">
        <v>1</v>
      </c>
    </row>
    <row r="337" spans="1:104">
      <c r="A337" s="189">
        <v>100</v>
      </c>
      <c r="B337" s="190" t="s">
        <v>406</v>
      </c>
      <c r="C337" s="191" t="s">
        <v>407</v>
      </c>
      <c r="D337" s="192" t="s">
        <v>408</v>
      </c>
      <c r="E337" s="193">
        <v>1</v>
      </c>
      <c r="F337" s="193"/>
      <c r="G337" s="194">
        <f>E337*F337</f>
        <v>0</v>
      </c>
      <c r="O337" s="188">
        <v>2</v>
      </c>
      <c r="AA337" s="162">
        <v>1</v>
      </c>
      <c r="AB337" s="162">
        <v>7</v>
      </c>
      <c r="AC337" s="162">
        <v>7</v>
      </c>
      <c r="AZ337" s="162">
        <v>2</v>
      </c>
      <c r="BA337" s="162">
        <f>IF(AZ337=1,G337,0)</f>
        <v>0</v>
      </c>
      <c r="BB337" s="162">
        <f>IF(AZ337=2,G337,0)</f>
        <v>0</v>
      </c>
      <c r="BC337" s="162">
        <f>IF(AZ337=3,G337,0)</f>
        <v>0</v>
      </c>
      <c r="BD337" s="162">
        <f>IF(AZ337=4,G337,0)</f>
        <v>0</v>
      </c>
      <c r="BE337" s="162">
        <f>IF(AZ337=5,G337,0)</f>
        <v>0</v>
      </c>
      <c r="CA337" s="195">
        <v>1</v>
      </c>
      <c r="CB337" s="195">
        <v>7</v>
      </c>
      <c r="CZ337" s="162">
        <v>2.29999999999952E-4</v>
      </c>
    </row>
    <row r="338" spans="1:104">
      <c r="A338" s="196"/>
      <c r="B338" s="197"/>
      <c r="C338" s="198" t="s">
        <v>83</v>
      </c>
      <c r="D338" s="199"/>
      <c r="E338" s="199"/>
      <c r="F338" s="199"/>
      <c r="G338" s="200"/>
      <c r="L338" s="201" t="s">
        <v>83</v>
      </c>
      <c r="O338" s="188">
        <v>3</v>
      </c>
    </row>
    <row r="339" spans="1:104">
      <c r="A339" s="189">
        <v>101</v>
      </c>
      <c r="B339" s="190" t="s">
        <v>409</v>
      </c>
      <c r="C339" s="191" t="s">
        <v>410</v>
      </c>
      <c r="D339" s="192" t="s">
        <v>117</v>
      </c>
      <c r="E339" s="193">
        <v>32</v>
      </c>
      <c r="F339" s="193"/>
      <c r="G339" s="194">
        <f>E339*F339</f>
        <v>0</v>
      </c>
      <c r="O339" s="188">
        <v>2</v>
      </c>
      <c r="AA339" s="162">
        <v>1</v>
      </c>
      <c r="AB339" s="162">
        <v>7</v>
      </c>
      <c r="AC339" s="162">
        <v>7</v>
      </c>
      <c r="AZ339" s="162">
        <v>2</v>
      </c>
      <c r="BA339" s="162">
        <f>IF(AZ339=1,G339,0)</f>
        <v>0</v>
      </c>
      <c r="BB339" s="162">
        <f>IF(AZ339=2,G339,0)</f>
        <v>0</v>
      </c>
      <c r="BC339" s="162">
        <f>IF(AZ339=3,G339,0)</f>
        <v>0</v>
      </c>
      <c r="BD339" s="162">
        <f>IF(AZ339=4,G339,0)</f>
        <v>0</v>
      </c>
      <c r="BE339" s="162">
        <f>IF(AZ339=5,G339,0)</f>
        <v>0</v>
      </c>
      <c r="CA339" s="195">
        <v>1</v>
      </c>
      <c r="CB339" s="195">
        <v>7</v>
      </c>
      <c r="CZ339" s="162">
        <v>7.0000000000014495E-5</v>
      </c>
    </row>
    <row r="340" spans="1:104">
      <c r="A340" s="196"/>
      <c r="B340" s="197"/>
      <c r="C340" s="198" t="s">
        <v>83</v>
      </c>
      <c r="D340" s="199"/>
      <c r="E340" s="199"/>
      <c r="F340" s="199"/>
      <c r="G340" s="200"/>
      <c r="L340" s="201" t="s">
        <v>83</v>
      </c>
      <c r="O340" s="188">
        <v>3</v>
      </c>
    </row>
    <row r="341" spans="1:104">
      <c r="A341" s="189">
        <v>102</v>
      </c>
      <c r="B341" s="190" t="s">
        <v>411</v>
      </c>
      <c r="C341" s="191" t="s">
        <v>412</v>
      </c>
      <c r="D341" s="192" t="s">
        <v>117</v>
      </c>
      <c r="E341" s="193">
        <v>2</v>
      </c>
      <c r="F341" s="193"/>
      <c r="G341" s="194">
        <f>E341*F341</f>
        <v>0</v>
      </c>
      <c r="O341" s="188">
        <v>2</v>
      </c>
      <c r="AA341" s="162">
        <v>1</v>
      </c>
      <c r="AB341" s="162">
        <v>7</v>
      </c>
      <c r="AC341" s="162">
        <v>7</v>
      </c>
      <c r="AZ341" s="162">
        <v>2</v>
      </c>
      <c r="BA341" s="162">
        <f>IF(AZ341=1,G341,0)</f>
        <v>0</v>
      </c>
      <c r="BB341" s="162">
        <f>IF(AZ341=2,G341,0)</f>
        <v>0</v>
      </c>
      <c r="BC341" s="162">
        <f>IF(AZ341=3,G341,0)</f>
        <v>0</v>
      </c>
      <c r="BD341" s="162">
        <f>IF(AZ341=4,G341,0)</f>
        <v>0</v>
      </c>
      <c r="BE341" s="162">
        <f>IF(AZ341=5,G341,0)</f>
        <v>0</v>
      </c>
      <c r="CA341" s="195">
        <v>1</v>
      </c>
      <c r="CB341" s="195">
        <v>7</v>
      </c>
      <c r="CZ341" s="162">
        <v>9.0000000000034497E-5</v>
      </c>
    </row>
    <row r="342" spans="1:104">
      <c r="A342" s="196"/>
      <c r="B342" s="197"/>
      <c r="C342" s="198" t="s">
        <v>83</v>
      </c>
      <c r="D342" s="199"/>
      <c r="E342" s="199"/>
      <c r="F342" s="199"/>
      <c r="G342" s="200"/>
      <c r="L342" s="201" t="s">
        <v>83</v>
      </c>
      <c r="O342" s="188">
        <v>3</v>
      </c>
    </row>
    <row r="343" spans="1:104">
      <c r="A343" s="189">
        <v>103</v>
      </c>
      <c r="B343" s="190" t="s">
        <v>413</v>
      </c>
      <c r="C343" s="191" t="s">
        <v>414</v>
      </c>
      <c r="D343" s="192" t="s">
        <v>117</v>
      </c>
      <c r="E343" s="193">
        <v>14</v>
      </c>
      <c r="F343" s="193"/>
      <c r="G343" s="194">
        <f>E343*F343</f>
        <v>0</v>
      </c>
      <c r="O343" s="188">
        <v>2</v>
      </c>
      <c r="AA343" s="162">
        <v>1</v>
      </c>
      <c r="AB343" s="162">
        <v>7</v>
      </c>
      <c r="AC343" s="162">
        <v>7</v>
      </c>
      <c r="AZ343" s="162">
        <v>2</v>
      </c>
      <c r="BA343" s="162">
        <f>IF(AZ343=1,G343,0)</f>
        <v>0</v>
      </c>
      <c r="BB343" s="162">
        <f>IF(AZ343=2,G343,0)</f>
        <v>0</v>
      </c>
      <c r="BC343" s="162">
        <f>IF(AZ343=3,G343,0)</f>
        <v>0</v>
      </c>
      <c r="BD343" s="162">
        <f>IF(AZ343=4,G343,0)</f>
        <v>0</v>
      </c>
      <c r="BE343" s="162">
        <f>IF(AZ343=5,G343,0)</f>
        <v>0</v>
      </c>
      <c r="CA343" s="195">
        <v>1</v>
      </c>
      <c r="CB343" s="195">
        <v>7</v>
      </c>
      <c r="CZ343" s="162">
        <v>9.0000000000034497E-5</v>
      </c>
    </row>
    <row r="344" spans="1:104">
      <c r="A344" s="196"/>
      <c r="B344" s="197"/>
      <c r="C344" s="198" t="s">
        <v>83</v>
      </c>
      <c r="D344" s="199"/>
      <c r="E344" s="199"/>
      <c r="F344" s="199"/>
      <c r="G344" s="200"/>
      <c r="L344" s="201" t="s">
        <v>83</v>
      </c>
      <c r="O344" s="188">
        <v>3</v>
      </c>
    </row>
    <row r="345" spans="1:104">
      <c r="A345" s="208"/>
      <c r="B345" s="209" t="s">
        <v>74</v>
      </c>
      <c r="C345" s="210" t="str">
        <f>CONCATENATE(B336," ",C336)</f>
        <v>783 Nátěry</v>
      </c>
      <c r="D345" s="211"/>
      <c r="E345" s="212"/>
      <c r="F345" s="213"/>
      <c r="G345" s="214">
        <f>SUM(G336:G344)</f>
        <v>0</v>
      </c>
      <c r="O345" s="188">
        <v>4</v>
      </c>
      <c r="BA345" s="215">
        <f>SUM(BA336:BA344)</f>
        <v>0</v>
      </c>
      <c r="BB345" s="215">
        <f>SUM(BB336:BB344)</f>
        <v>0</v>
      </c>
      <c r="BC345" s="215">
        <f>SUM(BC336:BC344)</f>
        <v>0</v>
      </c>
      <c r="BD345" s="215">
        <f>SUM(BD336:BD344)</f>
        <v>0</v>
      </c>
      <c r="BE345" s="215">
        <f>SUM(BE336:BE344)</f>
        <v>0</v>
      </c>
    </row>
    <row r="346" spans="1:104">
      <c r="A346" s="181" t="s">
        <v>72</v>
      </c>
      <c r="B346" s="182" t="s">
        <v>415</v>
      </c>
      <c r="C346" s="183" t="s">
        <v>416</v>
      </c>
      <c r="D346" s="184"/>
      <c r="E346" s="185"/>
      <c r="F346" s="185"/>
      <c r="G346" s="186"/>
      <c r="H346" s="187"/>
      <c r="I346" s="187"/>
      <c r="O346" s="188">
        <v>1</v>
      </c>
    </row>
    <row r="347" spans="1:104">
      <c r="A347" s="189">
        <v>104</v>
      </c>
      <c r="B347" s="190" t="s">
        <v>84</v>
      </c>
      <c r="C347" s="191" t="s">
        <v>417</v>
      </c>
      <c r="D347" s="192" t="s">
        <v>408</v>
      </c>
      <c r="E347" s="193">
        <v>23.56</v>
      </c>
      <c r="F347" s="193"/>
      <c r="G347" s="194">
        <f>E347*F347</f>
        <v>0</v>
      </c>
      <c r="O347" s="188">
        <v>2</v>
      </c>
      <c r="AA347" s="162">
        <v>11</v>
      </c>
      <c r="AB347" s="162">
        <v>-1</v>
      </c>
      <c r="AC347" s="162">
        <v>54</v>
      </c>
      <c r="AZ347" s="162">
        <v>2</v>
      </c>
      <c r="BA347" s="162">
        <f>IF(AZ347=1,G347,0)</f>
        <v>0</v>
      </c>
      <c r="BB347" s="162">
        <f>IF(AZ347=2,G347,0)</f>
        <v>0</v>
      </c>
      <c r="BC347" s="162">
        <f>IF(AZ347=3,G347,0)</f>
        <v>0</v>
      </c>
      <c r="BD347" s="162">
        <f>IF(AZ347=4,G347,0)</f>
        <v>0</v>
      </c>
      <c r="BE347" s="162">
        <f>IF(AZ347=5,G347,0)</f>
        <v>0</v>
      </c>
      <c r="CA347" s="195">
        <v>11</v>
      </c>
      <c r="CB347" s="195">
        <v>-1</v>
      </c>
      <c r="CZ347" s="162">
        <v>0</v>
      </c>
    </row>
    <row r="348" spans="1:104">
      <c r="A348" s="196"/>
      <c r="B348" s="197"/>
      <c r="C348" s="198" t="s">
        <v>103</v>
      </c>
      <c r="D348" s="199"/>
      <c r="E348" s="199"/>
      <c r="F348" s="199"/>
      <c r="G348" s="200"/>
      <c r="L348" s="201" t="s">
        <v>103</v>
      </c>
      <c r="O348" s="188">
        <v>3</v>
      </c>
    </row>
    <row r="349" spans="1:104">
      <c r="A349" s="196"/>
      <c r="B349" s="197"/>
      <c r="C349" s="198" t="s">
        <v>418</v>
      </c>
      <c r="D349" s="199"/>
      <c r="E349" s="199"/>
      <c r="F349" s="199"/>
      <c r="G349" s="200"/>
      <c r="L349" s="201" t="s">
        <v>418</v>
      </c>
      <c r="O349" s="188">
        <v>3</v>
      </c>
    </row>
    <row r="350" spans="1:104">
      <c r="A350" s="196"/>
      <c r="B350" s="197"/>
      <c r="C350" s="198" t="s">
        <v>419</v>
      </c>
      <c r="D350" s="199"/>
      <c r="E350" s="199"/>
      <c r="F350" s="199"/>
      <c r="G350" s="200"/>
      <c r="L350" s="201" t="s">
        <v>419</v>
      </c>
      <c r="O350" s="188">
        <v>3</v>
      </c>
    </row>
    <row r="351" spans="1:104">
      <c r="A351" s="196"/>
      <c r="B351" s="197"/>
      <c r="C351" s="198" t="s">
        <v>420</v>
      </c>
      <c r="D351" s="199"/>
      <c r="E351" s="199"/>
      <c r="F351" s="199"/>
      <c r="G351" s="200"/>
      <c r="L351" s="201" t="s">
        <v>420</v>
      </c>
      <c r="O351" s="188">
        <v>3</v>
      </c>
    </row>
    <row r="352" spans="1:104">
      <c r="A352" s="196"/>
      <c r="B352" s="197"/>
      <c r="C352" s="198" t="s">
        <v>421</v>
      </c>
      <c r="D352" s="199"/>
      <c r="E352" s="199"/>
      <c r="F352" s="199"/>
      <c r="G352" s="200"/>
      <c r="L352" s="201" t="s">
        <v>421</v>
      </c>
      <c r="O352" s="188">
        <v>3</v>
      </c>
    </row>
    <row r="353" spans="1:104">
      <c r="A353" s="196"/>
      <c r="B353" s="197"/>
      <c r="C353" s="198" t="s">
        <v>83</v>
      </c>
      <c r="D353" s="199"/>
      <c r="E353" s="199"/>
      <c r="F353" s="199"/>
      <c r="G353" s="200"/>
      <c r="L353" s="201" t="s">
        <v>83</v>
      </c>
      <c r="O353" s="188">
        <v>3</v>
      </c>
    </row>
    <row r="354" spans="1:104">
      <c r="A354" s="196"/>
      <c r="B354" s="202"/>
      <c r="C354" s="203" t="s">
        <v>422</v>
      </c>
      <c r="D354" s="204"/>
      <c r="E354" s="205">
        <v>23.56</v>
      </c>
      <c r="F354" s="206"/>
      <c r="G354" s="207"/>
      <c r="M354" s="201" t="s">
        <v>422</v>
      </c>
      <c r="O354" s="188"/>
    </row>
    <row r="355" spans="1:104">
      <c r="A355" s="189">
        <v>105</v>
      </c>
      <c r="B355" s="190" t="s">
        <v>98</v>
      </c>
      <c r="C355" s="191" t="s">
        <v>423</v>
      </c>
      <c r="D355" s="192" t="s">
        <v>408</v>
      </c>
      <c r="E355" s="193">
        <v>20</v>
      </c>
      <c r="F355" s="193"/>
      <c r="G355" s="194">
        <f>E355*F355</f>
        <v>0</v>
      </c>
      <c r="O355" s="188">
        <v>2</v>
      </c>
      <c r="AA355" s="162">
        <v>11</v>
      </c>
      <c r="AB355" s="162">
        <v>-1</v>
      </c>
      <c r="AC355" s="162">
        <v>59</v>
      </c>
      <c r="AZ355" s="162">
        <v>2</v>
      </c>
      <c r="BA355" s="162">
        <f>IF(AZ355=1,G355,0)</f>
        <v>0</v>
      </c>
      <c r="BB355" s="162">
        <f>IF(AZ355=2,G355,0)</f>
        <v>0</v>
      </c>
      <c r="BC355" s="162">
        <f>IF(AZ355=3,G355,0)</f>
        <v>0</v>
      </c>
      <c r="BD355" s="162">
        <f>IF(AZ355=4,G355,0)</f>
        <v>0</v>
      </c>
      <c r="BE355" s="162">
        <f>IF(AZ355=5,G355,0)</f>
        <v>0</v>
      </c>
      <c r="CA355" s="195">
        <v>11</v>
      </c>
      <c r="CB355" s="195">
        <v>-1</v>
      </c>
      <c r="CZ355" s="162">
        <v>0</v>
      </c>
    </row>
    <row r="356" spans="1:104">
      <c r="A356" s="196"/>
      <c r="B356" s="197"/>
      <c r="C356" s="198" t="s">
        <v>83</v>
      </c>
      <c r="D356" s="199"/>
      <c r="E356" s="199"/>
      <c r="F356" s="199"/>
      <c r="G356" s="200"/>
      <c r="L356" s="201" t="s">
        <v>83</v>
      </c>
      <c r="O356" s="188">
        <v>3</v>
      </c>
    </row>
    <row r="357" spans="1:104">
      <c r="A357" s="196"/>
      <c r="B357" s="202"/>
      <c r="C357" s="203" t="s">
        <v>424</v>
      </c>
      <c r="D357" s="204"/>
      <c r="E357" s="205">
        <v>20</v>
      </c>
      <c r="F357" s="206"/>
      <c r="G357" s="207"/>
      <c r="M357" s="201" t="s">
        <v>424</v>
      </c>
      <c r="O357" s="188"/>
    </row>
    <row r="358" spans="1:104">
      <c r="A358" s="189">
        <v>106</v>
      </c>
      <c r="B358" s="190" t="s">
        <v>425</v>
      </c>
      <c r="C358" s="191" t="s">
        <v>426</v>
      </c>
      <c r="D358" s="192" t="s">
        <v>408</v>
      </c>
      <c r="E358" s="193">
        <v>78.44</v>
      </c>
      <c r="F358" s="193"/>
      <c r="G358" s="194">
        <f>E358*F358</f>
        <v>0</v>
      </c>
      <c r="O358" s="188">
        <v>2</v>
      </c>
      <c r="AA358" s="162">
        <v>11</v>
      </c>
      <c r="AB358" s="162">
        <v>0</v>
      </c>
      <c r="AC358" s="162">
        <v>128</v>
      </c>
      <c r="AZ358" s="162">
        <v>2</v>
      </c>
      <c r="BA358" s="162">
        <f>IF(AZ358=1,G358,0)</f>
        <v>0</v>
      </c>
      <c r="BB358" s="162">
        <f>IF(AZ358=2,G358,0)</f>
        <v>0</v>
      </c>
      <c r="BC358" s="162">
        <f>IF(AZ358=3,G358,0)</f>
        <v>0</v>
      </c>
      <c r="BD358" s="162">
        <f>IF(AZ358=4,G358,0)</f>
        <v>0</v>
      </c>
      <c r="BE358" s="162">
        <f>IF(AZ358=5,G358,0)</f>
        <v>0</v>
      </c>
      <c r="CA358" s="195">
        <v>11</v>
      </c>
      <c r="CB358" s="195">
        <v>0</v>
      </c>
      <c r="CZ358" s="162">
        <v>0</v>
      </c>
    </row>
    <row r="359" spans="1:104">
      <c r="A359" s="196"/>
      <c r="B359" s="197"/>
      <c r="C359" s="198" t="s">
        <v>83</v>
      </c>
      <c r="D359" s="199"/>
      <c r="E359" s="199"/>
      <c r="F359" s="199"/>
      <c r="G359" s="200"/>
      <c r="L359" s="201" t="s">
        <v>83</v>
      </c>
      <c r="O359" s="188">
        <v>3</v>
      </c>
    </row>
    <row r="360" spans="1:104">
      <c r="A360" s="189">
        <v>107</v>
      </c>
      <c r="B360" s="190" t="s">
        <v>216</v>
      </c>
      <c r="C360" s="191" t="s">
        <v>427</v>
      </c>
      <c r="D360" s="192" t="s">
        <v>408</v>
      </c>
      <c r="E360" s="193">
        <v>78.44</v>
      </c>
      <c r="F360" s="193"/>
      <c r="G360" s="194">
        <f>E360*F360</f>
        <v>0</v>
      </c>
      <c r="O360" s="188">
        <v>2</v>
      </c>
      <c r="AA360" s="162">
        <v>11</v>
      </c>
      <c r="AB360" s="162">
        <v>0</v>
      </c>
      <c r="AC360" s="162">
        <v>83</v>
      </c>
      <c r="AZ360" s="162">
        <v>2</v>
      </c>
      <c r="BA360" s="162">
        <f>IF(AZ360=1,G360,0)</f>
        <v>0</v>
      </c>
      <c r="BB360" s="162">
        <f>IF(AZ360=2,G360,0)</f>
        <v>0</v>
      </c>
      <c r="BC360" s="162">
        <f>IF(AZ360=3,G360,0)</f>
        <v>0</v>
      </c>
      <c r="BD360" s="162">
        <f>IF(AZ360=4,G360,0)</f>
        <v>0</v>
      </c>
      <c r="BE360" s="162">
        <f>IF(AZ360=5,G360,0)</f>
        <v>0</v>
      </c>
      <c r="CA360" s="195">
        <v>11</v>
      </c>
      <c r="CB360" s="195">
        <v>0</v>
      </c>
      <c r="CZ360" s="162">
        <v>0</v>
      </c>
    </row>
    <row r="361" spans="1:104">
      <c r="A361" s="196"/>
      <c r="B361" s="197"/>
      <c r="C361" s="198" t="s">
        <v>428</v>
      </c>
      <c r="D361" s="199"/>
      <c r="E361" s="199"/>
      <c r="F361" s="199"/>
      <c r="G361" s="200"/>
      <c r="L361" s="201" t="s">
        <v>428</v>
      </c>
      <c r="O361" s="188">
        <v>3</v>
      </c>
    </row>
    <row r="362" spans="1:104">
      <c r="A362" s="196"/>
      <c r="B362" s="197"/>
      <c r="C362" s="198" t="s">
        <v>83</v>
      </c>
      <c r="D362" s="199"/>
      <c r="E362" s="199"/>
      <c r="F362" s="199"/>
      <c r="G362" s="200"/>
      <c r="L362" s="201" t="s">
        <v>83</v>
      </c>
      <c r="O362" s="188">
        <v>3</v>
      </c>
    </row>
    <row r="363" spans="1:104">
      <c r="A363" s="196"/>
      <c r="B363" s="202"/>
      <c r="C363" s="203" t="s">
        <v>429</v>
      </c>
      <c r="D363" s="204"/>
      <c r="E363" s="205">
        <v>50.5</v>
      </c>
      <c r="F363" s="206"/>
      <c r="G363" s="207"/>
      <c r="M363" s="201" t="s">
        <v>429</v>
      </c>
      <c r="O363" s="188"/>
    </row>
    <row r="364" spans="1:104">
      <c r="A364" s="196"/>
      <c r="B364" s="202"/>
      <c r="C364" s="203" t="s">
        <v>430</v>
      </c>
      <c r="D364" s="204"/>
      <c r="E364" s="205">
        <v>23.94</v>
      </c>
      <c r="F364" s="206"/>
      <c r="G364" s="207"/>
      <c r="M364" s="201" t="s">
        <v>430</v>
      </c>
      <c r="O364" s="188"/>
    </row>
    <row r="365" spans="1:104">
      <c r="A365" s="196"/>
      <c r="B365" s="202"/>
      <c r="C365" s="203" t="s">
        <v>431</v>
      </c>
      <c r="D365" s="204"/>
      <c r="E365" s="205">
        <v>4</v>
      </c>
      <c r="F365" s="206"/>
      <c r="G365" s="207"/>
      <c r="M365" s="201" t="s">
        <v>431</v>
      </c>
      <c r="O365" s="188"/>
    </row>
    <row r="366" spans="1:104">
      <c r="A366" s="189">
        <v>108</v>
      </c>
      <c r="B366" s="190" t="s">
        <v>111</v>
      </c>
      <c r="C366" s="191" t="s">
        <v>432</v>
      </c>
      <c r="D366" s="192" t="s">
        <v>73</v>
      </c>
      <c r="E366" s="193">
        <v>1</v>
      </c>
      <c r="F366" s="193"/>
      <c r="G366" s="194">
        <f>E366*F366</f>
        <v>0</v>
      </c>
      <c r="O366" s="188">
        <v>2</v>
      </c>
      <c r="AA366" s="162">
        <v>11</v>
      </c>
      <c r="AB366" s="162">
        <v>0</v>
      </c>
      <c r="AC366" s="162">
        <v>137</v>
      </c>
      <c r="AZ366" s="162">
        <v>2</v>
      </c>
      <c r="BA366" s="162">
        <f>IF(AZ366=1,G366,0)</f>
        <v>0</v>
      </c>
      <c r="BB366" s="162">
        <f>IF(AZ366=2,G366,0)</f>
        <v>0</v>
      </c>
      <c r="BC366" s="162">
        <f>IF(AZ366=3,G366,0)</f>
        <v>0</v>
      </c>
      <c r="BD366" s="162">
        <f>IF(AZ366=4,G366,0)</f>
        <v>0</v>
      </c>
      <c r="BE366" s="162">
        <f>IF(AZ366=5,G366,0)</f>
        <v>0</v>
      </c>
      <c r="CA366" s="195">
        <v>11</v>
      </c>
      <c r="CB366" s="195">
        <v>0</v>
      </c>
      <c r="CZ366" s="162">
        <v>0</v>
      </c>
    </row>
    <row r="367" spans="1:104">
      <c r="A367" s="196"/>
      <c r="B367" s="197"/>
      <c r="C367" s="198" t="s">
        <v>433</v>
      </c>
      <c r="D367" s="199"/>
      <c r="E367" s="199"/>
      <c r="F367" s="199"/>
      <c r="G367" s="200"/>
      <c r="L367" s="201" t="s">
        <v>433</v>
      </c>
      <c r="O367" s="188">
        <v>3</v>
      </c>
    </row>
    <row r="368" spans="1:104">
      <c r="A368" s="189">
        <v>109</v>
      </c>
      <c r="B368" s="190" t="s">
        <v>306</v>
      </c>
      <c r="C368" s="191" t="s">
        <v>434</v>
      </c>
      <c r="D368" s="192" t="s">
        <v>73</v>
      </c>
      <c r="E368" s="193">
        <v>1</v>
      </c>
      <c r="F368" s="193"/>
      <c r="G368" s="194">
        <f>E368*F368</f>
        <v>0</v>
      </c>
      <c r="O368" s="188">
        <v>2</v>
      </c>
      <c r="AA368" s="162">
        <v>11</v>
      </c>
      <c r="AB368" s="162">
        <v>0</v>
      </c>
      <c r="AC368" s="162">
        <v>138</v>
      </c>
      <c r="AZ368" s="162">
        <v>2</v>
      </c>
      <c r="BA368" s="162">
        <f>IF(AZ368=1,G368,0)</f>
        <v>0</v>
      </c>
      <c r="BB368" s="162">
        <f>IF(AZ368=2,G368,0)</f>
        <v>0</v>
      </c>
      <c r="BC368" s="162">
        <f>IF(AZ368=3,G368,0)</f>
        <v>0</v>
      </c>
      <c r="BD368" s="162">
        <f>IF(AZ368=4,G368,0)</f>
        <v>0</v>
      </c>
      <c r="BE368" s="162">
        <f>IF(AZ368=5,G368,0)</f>
        <v>0</v>
      </c>
      <c r="CA368" s="195">
        <v>11</v>
      </c>
      <c r="CB368" s="195">
        <v>0</v>
      </c>
      <c r="CZ368" s="162">
        <v>0</v>
      </c>
    </row>
    <row r="369" spans="1:104">
      <c r="A369" s="196"/>
      <c r="B369" s="197"/>
      <c r="C369" s="198" t="s">
        <v>435</v>
      </c>
      <c r="D369" s="199"/>
      <c r="E369" s="199"/>
      <c r="F369" s="199"/>
      <c r="G369" s="200"/>
      <c r="L369" s="201" t="s">
        <v>435</v>
      </c>
      <c r="O369" s="188">
        <v>3</v>
      </c>
    </row>
    <row r="370" spans="1:104">
      <c r="A370" s="196"/>
      <c r="B370" s="197"/>
      <c r="C370" s="198" t="s">
        <v>83</v>
      </c>
      <c r="D370" s="199"/>
      <c r="E370" s="199"/>
      <c r="F370" s="199"/>
      <c r="G370" s="200"/>
      <c r="L370" s="201" t="s">
        <v>83</v>
      </c>
      <c r="O370" s="188">
        <v>3</v>
      </c>
    </row>
    <row r="371" spans="1:104">
      <c r="A371" s="189">
        <v>110</v>
      </c>
      <c r="B371" s="190" t="s">
        <v>436</v>
      </c>
      <c r="C371" s="191" t="s">
        <v>437</v>
      </c>
      <c r="D371" s="192" t="s">
        <v>73</v>
      </c>
      <c r="E371" s="193">
        <v>1</v>
      </c>
      <c r="F371" s="193"/>
      <c r="G371" s="194">
        <f>E371*F371</f>
        <v>0</v>
      </c>
      <c r="O371" s="188">
        <v>2</v>
      </c>
      <c r="AA371" s="162">
        <v>11</v>
      </c>
      <c r="AB371" s="162">
        <v>0</v>
      </c>
      <c r="AC371" s="162">
        <v>139</v>
      </c>
      <c r="AZ371" s="162">
        <v>2</v>
      </c>
      <c r="BA371" s="162">
        <f>IF(AZ371=1,G371,0)</f>
        <v>0</v>
      </c>
      <c r="BB371" s="162">
        <f>IF(AZ371=2,G371,0)</f>
        <v>0</v>
      </c>
      <c r="BC371" s="162">
        <f>IF(AZ371=3,G371,0)</f>
        <v>0</v>
      </c>
      <c r="BD371" s="162">
        <f>IF(AZ371=4,G371,0)</f>
        <v>0</v>
      </c>
      <c r="BE371" s="162">
        <f>IF(AZ371=5,G371,0)</f>
        <v>0</v>
      </c>
      <c r="CA371" s="195">
        <v>11</v>
      </c>
      <c r="CB371" s="195">
        <v>0</v>
      </c>
      <c r="CZ371" s="162">
        <v>0</v>
      </c>
    </row>
    <row r="372" spans="1:104">
      <c r="A372" s="196"/>
      <c r="B372" s="197"/>
      <c r="C372" s="198" t="s">
        <v>435</v>
      </c>
      <c r="D372" s="199"/>
      <c r="E372" s="199"/>
      <c r="F372" s="199"/>
      <c r="G372" s="200"/>
      <c r="L372" s="201" t="s">
        <v>435</v>
      </c>
      <c r="O372" s="188">
        <v>3</v>
      </c>
    </row>
    <row r="373" spans="1:104">
      <c r="A373" s="196"/>
      <c r="B373" s="197"/>
      <c r="C373" s="198" t="s">
        <v>83</v>
      </c>
      <c r="D373" s="199"/>
      <c r="E373" s="199"/>
      <c r="F373" s="199"/>
      <c r="G373" s="200"/>
      <c r="L373" s="201" t="s">
        <v>83</v>
      </c>
      <c r="O373" s="188">
        <v>3</v>
      </c>
    </row>
    <row r="374" spans="1:104">
      <c r="A374" s="189">
        <v>111</v>
      </c>
      <c r="B374" s="190" t="s">
        <v>438</v>
      </c>
      <c r="C374" s="191" t="s">
        <v>182</v>
      </c>
      <c r="D374" s="192" t="s">
        <v>82</v>
      </c>
      <c r="E374" s="193">
        <v>1</v>
      </c>
      <c r="F374" s="193"/>
      <c r="G374" s="194">
        <f>E374*F374</f>
        <v>0</v>
      </c>
      <c r="O374" s="188">
        <v>2</v>
      </c>
      <c r="AA374" s="162">
        <v>11</v>
      </c>
      <c r="AB374" s="162">
        <v>0</v>
      </c>
      <c r="AC374" s="162">
        <v>55</v>
      </c>
      <c r="AZ374" s="162">
        <v>2</v>
      </c>
      <c r="BA374" s="162">
        <f>IF(AZ374=1,G374,0)</f>
        <v>0</v>
      </c>
      <c r="BB374" s="162">
        <f>IF(AZ374=2,G374,0)</f>
        <v>0</v>
      </c>
      <c r="BC374" s="162">
        <f>IF(AZ374=3,G374,0)</f>
        <v>0</v>
      </c>
      <c r="BD374" s="162">
        <f>IF(AZ374=4,G374,0)</f>
        <v>0</v>
      </c>
      <c r="BE374" s="162">
        <f>IF(AZ374=5,G374,0)</f>
        <v>0</v>
      </c>
      <c r="CA374" s="195">
        <v>11</v>
      </c>
      <c r="CB374" s="195">
        <v>0</v>
      </c>
      <c r="CZ374" s="162">
        <v>0</v>
      </c>
    </row>
    <row r="375" spans="1:104">
      <c r="A375" s="196"/>
      <c r="B375" s="197"/>
      <c r="C375" s="198" t="s">
        <v>439</v>
      </c>
      <c r="D375" s="199"/>
      <c r="E375" s="199"/>
      <c r="F375" s="199"/>
      <c r="G375" s="200"/>
      <c r="L375" s="201" t="s">
        <v>439</v>
      </c>
      <c r="O375" s="188">
        <v>3</v>
      </c>
    </row>
    <row r="376" spans="1:104">
      <c r="A376" s="208"/>
      <c r="B376" s="209" t="s">
        <v>74</v>
      </c>
      <c r="C376" s="210" t="str">
        <f>CONCATENATE(B346," ",C346)</f>
        <v>798 Stavební výpomoce</v>
      </c>
      <c r="D376" s="211"/>
      <c r="E376" s="212"/>
      <c r="F376" s="213"/>
      <c r="G376" s="214">
        <f>SUM(G346:G375)</f>
        <v>0</v>
      </c>
      <c r="O376" s="188">
        <v>4</v>
      </c>
      <c r="BA376" s="215">
        <f>SUM(BA346:BA375)</f>
        <v>0</v>
      </c>
      <c r="BB376" s="215">
        <f>SUM(BB346:BB375)</f>
        <v>0</v>
      </c>
      <c r="BC376" s="215">
        <f>SUM(BC346:BC375)</f>
        <v>0</v>
      </c>
      <c r="BD376" s="215">
        <f>SUM(BD346:BD375)</f>
        <v>0</v>
      </c>
      <c r="BE376" s="215">
        <f>SUM(BE346:BE375)</f>
        <v>0</v>
      </c>
    </row>
    <row r="377" spans="1:104">
      <c r="A377" s="181" t="s">
        <v>72</v>
      </c>
      <c r="B377" s="182" t="s">
        <v>440</v>
      </c>
      <c r="C377" s="183" t="s">
        <v>441</v>
      </c>
      <c r="D377" s="184"/>
      <c r="E377" s="185"/>
      <c r="F377" s="185"/>
      <c r="G377" s="186"/>
      <c r="H377" s="187"/>
      <c r="I377" s="187"/>
      <c r="O377" s="188">
        <v>1</v>
      </c>
    </row>
    <row r="378" spans="1:104">
      <c r="A378" s="189">
        <v>112</v>
      </c>
      <c r="B378" s="190" t="s">
        <v>84</v>
      </c>
      <c r="C378" s="191" t="s">
        <v>442</v>
      </c>
      <c r="D378" s="192" t="s">
        <v>82</v>
      </c>
      <c r="E378" s="193">
        <v>1</v>
      </c>
      <c r="F378" s="193"/>
      <c r="G378" s="194">
        <f>E378*F378</f>
        <v>0</v>
      </c>
      <c r="O378" s="188">
        <v>2</v>
      </c>
      <c r="AA378" s="162">
        <v>11</v>
      </c>
      <c r="AB378" s="162">
        <v>0</v>
      </c>
      <c r="AC378" s="162">
        <v>76</v>
      </c>
      <c r="AZ378" s="162">
        <v>2</v>
      </c>
      <c r="BA378" s="162">
        <f>IF(AZ378=1,G378,0)</f>
        <v>0</v>
      </c>
      <c r="BB378" s="162">
        <f>IF(AZ378=2,G378,0)</f>
        <v>0</v>
      </c>
      <c r="BC378" s="162">
        <f>IF(AZ378=3,G378,0)</f>
        <v>0</v>
      </c>
      <c r="BD378" s="162">
        <f>IF(AZ378=4,G378,0)</f>
        <v>0</v>
      </c>
      <c r="BE378" s="162">
        <f>IF(AZ378=5,G378,0)</f>
        <v>0</v>
      </c>
      <c r="CA378" s="195">
        <v>11</v>
      </c>
      <c r="CB378" s="195">
        <v>0</v>
      </c>
      <c r="CZ378" s="162">
        <v>0</v>
      </c>
    </row>
    <row r="379" spans="1:104">
      <c r="A379" s="196"/>
      <c r="B379" s="197"/>
      <c r="C379" s="198" t="s">
        <v>443</v>
      </c>
      <c r="D379" s="199"/>
      <c r="E379" s="199"/>
      <c r="F379" s="199"/>
      <c r="G379" s="200"/>
      <c r="L379" s="201" t="s">
        <v>443</v>
      </c>
      <c r="O379" s="188">
        <v>3</v>
      </c>
    </row>
    <row r="380" spans="1:104">
      <c r="A380" s="189">
        <v>113</v>
      </c>
      <c r="B380" s="190" t="s">
        <v>84</v>
      </c>
      <c r="C380" s="191" t="s">
        <v>444</v>
      </c>
      <c r="D380" s="192" t="s">
        <v>445</v>
      </c>
      <c r="E380" s="193">
        <v>2</v>
      </c>
      <c r="F380" s="193"/>
      <c r="G380" s="194">
        <f>E380*F380</f>
        <v>0</v>
      </c>
      <c r="O380" s="188">
        <v>2</v>
      </c>
      <c r="AA380" s="162">
        <v>11</v>
      </c>
      <c r="AB380" s="162">
        <v>0</v>
      </c>
      <c r="AC380" s="162">
        <v>22</v>
      </c>
      <c r="AZ380" s="162">
        <v>2</v>
      </c>
      <c r="BA380" s="162">
        <f>IF(AZ380=1,G380,0)</f>
        <v>0</v>
      </c>
      <c r="BB380" s="162">
        <f>IF(AZ380=2,G380,0)</f>
        <v>0</v>
      </c>
      <c r="BC380" s="162">
        <f>IF(AZ380=3,G380,0)</f>
        <v>0</v>
      </c>
      <c r="BD380" s="162">
        <f>IF(AZ380=4,G380,0)</f>
        <v>0</v>
      </c>
      <c r="BE380" s="162">
        <f>IF(AZ380=5,G380,0)</f>
        <v>0</v>
      </c>
      <c r="CA380" s="195">
        <v>11</v>
      </c>
      <c r="CB380" s="195">
        <v>0</v>
      </c>
      <c r="CZ380" s="162">
        <v>0</v>
      </c>
    </row>
    <row r="381" spans="1:104">
      <c r="A381" s="196"/>
      <c r="B381" s="197"/>
      <c r="C381" s="198" t="s">
        <v>83</v>
      </c>
      <c r="D381" s="199"/>
      <c r="E381" s="199"/>
      <c r="F381" s="199"/>
      <c r="G381" s="200"/>
      <c r="L381" s="201" t="s">
        <v>83</v>
      </c>
      <c r="O381" s="188">
        <v>3</v>
      </c>
    </row>
    <row r="382" spans="1:104">
      <c r="A382" s="189">
        <v>114</v>
      </c>
      <c r="B382" s="190" t="s">
        <v>88</v>
      </c>
      <c r="C382" s="191" t="s">
        <v>446</v>
      </c>
      <c r="D382" s="192" t="s">
        <v>82</v>
      </c>
      <c r="E382" s="193">
        <v>1</v>
      </c>
      <c r="F382" s="193"/>
      <c r="G382" s="194">
        <f>E382*F382</f>
        <v>0</v>
      </c>
      <c r="O382" s="188">
        <v>2</v>
      </c>
      <c r="AA382" s="162">
        <v>11</v>
      </c>
      <c r="AB382" s="162">
        <v>0</v>
      </c>
      <c r="AC382" s="162">
        <v>23</v>
      </c>
      <c r="AZ382" s="162">
        <v>2</v>
      </c>
      <c r="BA382" s="162">
        <f>IF(AZ382=1,G382,0)</f>
        <v>0</v>
      </c>
      <c r="BB382" s="162">
        <f>IF(AZ382=2,G382,0)</f>
        <v>0</v>
      </c>
      <c r="BC382" s="162">
        <f>IF(AZ382=3,G382,0)</f>
        <v>0</v>
      </c>
      <c r="BD382" s="162">
        <f>IF(AZ382=4,G382,0)</f>
        <v>0</v>
      </c>
      <c r="BE382" s="162">
        <f>IF(AZ382=5,G382,0)</f>
        <v>0</v>
      </c>
      <c r="CA382" s="195">
        <v>11</v>
      </c>
      <c r="CB382" s="195">
        <v>0</v>
      </c>
      <c r="CZ382" s="162">
        <v>0</v>
      </c>
    </row>
    <row r="383" spans="1:104">
      <c r="A383" s="196"/>
      <c r="B383" s="197"/>
      <c r="C383" s="198" t="s">
        <v>83</v>
      </c>
      <c r="D383" s="199"/>
      <c r="E383" s="199"/>
      <c r="F383" s="199"/>
      <c r="G383" s="200"/>
      <c r="L383" s="201" t="s">
        <v>83</v>
      </c>
      <c r="O383" s="188">
        <v>3</v>
      </c>
    </row>
    <row r="384" spans="1:104">
      <c r="A384" s="189">
        <v>115</v>
      </c>
      <c r="B384" s="190" t="s">
        <v>93</v>
      </c>
      <c r="C384" s="191" t="s">
        <v>447</v>
      </c>
      <c r="D384" s="192" t="s">
        <v>82</v>
      </c>
      <c r="E384" s="193">
        <v>1</v>
      </c>
      <c r="F384" s="193"/>
      <c r="G384" s="194">
        <f>E384*F384</f>
        <v>0</v>
      </c>
      <c r="O384" s="188">
        <v>2</v>
      </c>
      <c r="AA384" s="162">
        <v>11</v>
      </c>
      <c r="AB384" s="162">
        <v>0</v>
      </c>
      <c r="AC384" s="162">
        <v>24</v>
      </c>
      <c r="AZ384" s="162">
        <v>2</v>
      </c>
      <c r="BA384" s="162">
        <f>IF(AZ384=1,G384,0)</f>
        <v>0</v>
      </c>
      <c r="BB384" s="162">
        <f>IF(AZ384=2,G384,0)</f>
        <v>0</v>
      </c>
      <c r="BC384" s="162">
        <f>IF(AZ384=3,G384,0)</f>
        <v>0</v>
      </c>
      <c r="BD384" s="162">
        <f>IF(AZ384=4,G384,0)</f>
        <v>0</v>
      </c>
      <c r="BE384" s="162">
        <f>IF(AZ384=5,G384,0)</f>
        <v>0</v>
      </c>
      <c r="CA384" s="195">
        <v>11</v>
      </c>
      <c r="CB384" s="195">
        <v>0</v>
      </c>
      <c r="CZ384" s="162">
        <v>0</v>
      </c>
    </row>
    <row r="385" spans="1:104">
      <c r="A385" s="196"/>
      <c r="B385" s="197"/>
      <c r="C385" s="198" t="s">
        <v>448</v>
      </c>
      <c r="D385" s="199"/>
      <c r="E385" s="199"/>
      <c r="F385" s="199"/>
      <c r="G385" s="200"/>
      <c r="L385" s="201" t="s">
        <v>448</v>
      </c>
      <c r="O385" s="188">
        <v>3</v>
      </c>
    </row>
    <row r="386" spans="1:104">
      <c r="A386" s="196"/>
      <c r="B386" s="197"/>
      <c r="C386" s="198" t="s">
        <v>83</v>
      </c>
      <c r="D386" s="199"/>
      <c r="E386" s="199"/>
      <c r="F386" s="199"/>
      <c r="G386" s="200"/>
      <c r="L386" s="201" t="s">
        <v>83</v>
      </c>
      <c r="O386" s="188">
        <v>3</v>
      </c>
    </row>
    <row r="387" spans="1:104">
      <c r="A387" s="189">
        <v>116</v>
      </c>
      <c r="B387" s="190" t="s">
        <v>124</v>
      </c>
      <c r="C387" s="191" t="s">
        <v>449</v>
      </c>
      <c r="D387" s="192" t="s">
        <v>82</v>
      </c>
      <c r="E387" s="193">
        <v>1</v>
      </c>
      <c r="F387" s="193"/>
      <c r="G387" s="194">
        <f>E387*F387</f>
        <v>0</v>
      </c>
      <c r="O387" s="188">
        <v>2</v>
      </c>
      <c r="AA387" s="162">
        <v>11</v>
      </c>
      <c r="AB387" s="162">
        <v>0</v>
      </c>
      <c r="AC387" s="162">
        <v>25</v>
      </c>
      <c r="AZ387" s="162">
        <v>2</v>
      </c>
      <c r="BA387" s="162">
        <f>IF(AZ387=1,G387,0)</f>
        <v>0</v>
      </c>
      <c r="BB387" s="162">
        <f>IF(AZ387=2,G387,0)</f>
        <v>0</v>
      </c>
      <c r="BC387" s="162">
        <f>IF(AZ387=3,G387,0)</f>
        <v>0</v>
      </c>
      <c r="BD387" s="162">
        <f>IF(AZ387=4,G387,0)</f>
        <v>0</v>
      </c>
      <c r="BE387" s="162">
        <f>IF(AZ387=5,G387,0)</f>
        <v>0</v>
      </c>
      <c r="CA387" s="195">
        <v>11</v>
      </c>
      <c r="CB387" s="195">
        <v>0</v>
      </c>
      <c r="CZ387" s="162">
        <v>0</v>
      </c>
    </row>
    <row r="388" spans="1:104">
      <c r="A388" s="196"/>
      <c r="B388" s="197"/>
      <c r="C388" s="198" t="s">
        <v>450</v>
      </c>
      <c r="D388" s="199"/>
      <c r="E388" s="199"/>
      <c r="F388" s="199"/>
      <c r="G388" s="200"/>
      <c r="L388" s="201" t="s">
        <v>450</v>
      </c>
      <c r="O388" s="188">
        <v>3</v>
      </c>
    </row>
    <row r="389" spans="1:104">
      <c r="A389" s="196"/>
      <c r="B389" s="197"/>
      <c r="C389" s="198" t="s">
        <v>451</v>
      </c>
      <c r="D389" s="199"/>
      <c r="E389" s="199"/>
      <c r="F389" s="199"/>
      <c r="G389" s="200"/>
      <c r="L389" s="201" t="s">
        <v>451</v>
      </c>
      <c r="O389" s="188">
        <v>3</v>
      </c>
    </row>
    <row r="390" spans="1:104">
      <c r="A390" s="189">
        <v>117</v>
      </c>
      <c r="B390" s="190" t="s">
        <v>177</v>
      </c>
      <c r="C390" s="191" t="s">
        <v>452</v>
      </c>
      <c r="D390" s="192" t="s">
        <v>86</v>
      </c>
      <c r="E390" s="193">
        <v>2</v>
      </c>
      <c r="F390" s="193"/>
      <c r="G390" s="194">
        <f>E390*F390</f>
        <v>0</v>
      </c>
      <c r="O390" s="188">
        <v>2</v>
      </c>
      <c r="AA390" s="162">
        <v>11</v>
      </c>
      <c r="AB390" s="162">
        <v>0</v>
      </c>
      <c r="AC390" s="162">
        <v>26</v>
      </c>
      <c r="AZ390" s="162">
        <v>2</v>
      </c>
      <c r="BA390" s="162">
        <f>IF(AZ390=1,G390,0)</f>
        <v>0</v>
      </c>
      <c r="BB390" s="162">
        <f>IF(AZ390=2,G390,0)</f>
        <v>0</v>
      </c>
      <c r="BC390" s="162">
        <f>IF(AZ390=3,G390,0)</f>
        <v>0</v>
      </c>
      <c r="BD390" s="162">
        <f>IF(AZ390=4,G390,0)</f>
        <v>0</v>
      </c>
      <c r="BE390" s="162">
        <f>IF(AZ390=5,G390,0)</f>
        <v>0</v>
      </c>
      <c r="CA390" s="195">
        <v>11</v>
      </c>
      <c r="CB390" s="195">
        <v>0</v>
      </c>
      <c r="CZ390" s="162">
        <v>0</v>
      </c>
    </row>
    <row r="391" spans="1:104">
      <c r="A391" s="196"/>
      <c r="B391" s="197"/>
      <c r="C391" s="198" t="s">
        <v>83</v>
      </c>
      <c r="D391" s="199"/>
      <c r="E391" s="199"/>
      <c r="F391" s="199"/>
      <c r="G391" s="200"/>
      <c r="L391" s="201" t="s">
        <v>83</v>
      </c>
      <c r="O391" s="188">
        <v>3</v>
      </c>
    </row>
    <row r="392" spans="1:104">
      <c r="A392" s="208"/>
      <c r="B392" s="209" t="s">
        <v>74</v>
      </c>
      <c r="C392" s="210" t="str">
        <f>CONCATENATE(B377," ",C377)</f>
        <v>799 Ostatní</v>
      </c>
      <c r="D392" s="211"/>
      <c r="E392" s="212"/>
      <c r="F392" s="213"/>
      <c r="G392" s="214">
        <f>SUM(G377:G391)</f>
        <v>0</v>
      </c>
      <c r="O392" s="188">
        <v>4</v>
      </c>
      <c r="BA392" s="215">
        <f>SUM(BA377:BA391)</f>
        <v>0</v>
      </c>
      <c r="BB392" s="215">
        <f>SUM(BB377:BB391)</f>
        <v>0</v>
      </c>
      <c r="BC392" s="215">
        <f>SUM(BC377:BC391)</f>
        <v>0</v>
      </c>
      <c r="BD392" s="215">
        <f>SUM(BD377:BD391)</f>
        <v>0</v>
      </c>
      <c r="BE392" s="215">
        <f>SUM(BE377:BE391)</f>
        <v>0</v>
      </c>
    </row>
    <row r="393" spans="1:104">
      <c r="E393" s="162"/>
    </row>
    <row r="394" spans="1:104">
      <c r="E394" s="162"/>
    </row>
    <row r="395" spans="1:104">
      <c r="E395" s="162"/>
    </row>
    <row r="396" spans="1:104">
      <c r="E396" s="162"/>
    </row>
    <row r="397" spans="1:104">
      <c r="E397" s="162"/>
    </row>
    <row r="398" spans="1:104">
      <c r="E398" s="162"/>
    </row>
    <row r="399" spans="1:104">
      <c r="E399" s="162"/>
    </row>
    <row r="400" spans="1:104">
      <c r="E400" s="162"/>
    </row>
    <row r="401" spans="1:7">
      <c r="E401" s="162"/>
    </row>
    <row r="402" spans="1:7">
      <c r="E402" s="162"/>
    </row>
    <row r="403" spans="1:7">
      <c r="E403" s="162"/>
    </row>
    <row r="404" spans="1:7">
      <c r="E404" s="162"/>
    </row>
    <row r="405" spans="1:7">
      <c r="E405" s="162"/>
    </row>
    <row r="406" spans="1:7">
      <c r="E406" s="162"/>
    </row>
    <row r="407" spans="1:7">
      <c r="E407" s="162"/>
    </row>
    <row r="408" spans="1:7">
      <c r="E408" s="162"/>
    </row>
    <row r="409" spans="1:7">
      <c r="E409" s="162"/>
    </row>
    <row r="410" spans="1:7">
      <c r="E410" s="162"/>
    </row>
    <row r="411" spans="1:7">
      <c r="E411" s="162"/>
    </row>
    <row r="412" spans="1:7">
      <c r="E412" s="162"/>
    </row>
    <row r="413" spans="1:7">
      <c r="E413" s="162"/>
    </row>
    <row r="414" spans="1:7">
      <c r="E414" s="162"/>
    </row>
    <row r="415" spans="1:7">
      <c r="E415" s="162"/>
    </row>
    <row r="416" spans="1:7">
      <c r="A416" s="216"/>
      <c r="B416" s="216"/>
      <c r="C416" s="216"/>
      <c r="D416" s="216"/>
      <c r="E416" s="216"/>
      <c r="F416" s="216"/>
      <c r="G416" s="216"/>
    </row>
    <row r="417" spans="1:7">
      <c r="A417" s="216"/>
      <c r="B417" s="216"/>
      <c r="C417" s="216"/>
      <c r="D417" s="216"/>
      <c r="E417" s="216"/>
      <c r="F417" s="216"/>
      <c r="G417" s="216"/>
    </row>
    <row r="418" spans="1:7">
      <c r="A418" s="216"/>
      <c r="B418" s="216"/>
      <c r="C418" s="216"/>
      <c r="D418" s="216"/>
      <c r="E418" s="216"/>
      <c r="F418" s="216"/>
      <c r="G418" s="216"/>
    </row>
    <row r="419" spans="1:7">
      <c r="A419" s="216"/>
      <c r="B419" s="216"/>
      <c r="C419" s="216"/>
      <c r="D419" s="216"/>
      <c r="E419" s="216"/>
      <c r="F419" s="216"/>
      <c r="G419" s="216"/>
    </row>
    <row r="420" spans="1:7">
      <c r="E420" s="162"/>
    </row>
    <row r="421" spans="1:7">
      <c r="E421" s="162"/>
    </row>
    <row r="422" spans="1:7">
      <c r="E422" s="162"/>
    </row>
    <row r="423" spans="1:7">
      <c r="E423" s="162"/>
    </row>
    <row r="424" spans="1:7">
      <c r="E424" s="162"/>
    </row>
    <row r="425" spans="1:7">
      <c r="E425" s="162"/>
    </row>
    <row r="426" spans="1:7">
      <c r="E426" s="162"/>
    </row>
    <row r="427" spans="1:7">
      <c r="E427" s="162"/>
    </row>
    <row r="428" spans="1:7">
      <c r="E428" s="162"/>
    </row>
    <row r="429" spans="1:7">
      <c r="E429" s="162"/>
    </row>
    <row r="430" spans="1:7">
      <c r="E430" s="162"/>
    </row>
    <row r="431" spans="1:7">
      <c r="E431" s="162"/>
    </row>
    <row r="432" spans="1:7">
      <c r="E432" s="162"/>
    </row>
    <row r="433" spans="5:5">
      <c r="E433" s="162"/>
    </row>
    <row r="434" spans="5:5">
      <c r="E434" s="162"/>
    </row>
    <row r="435" spans="5:5">
      <c r="E435" s="162"/>
    </row>
    <row r="436" spans="5:5">
      <c r="E436" s="162"/>
    </row>
    <row r="437" spans="5:5">
      <c r="E437" s="162"/>
    </row>
    <row r="438" spans="5:5">
      <c r="E438" s="162"/>
    </row>
    <row r="439" spans="5:5">
      <c r="E439" s="162"/>
    </row>
    <row r="440" spans="5:5">
      <c r="E440" s="162"/>
    </row>
    <row r="441" spans="5:5">
      <c r="E441" s="162"/>
    </row>
    <row r="442" spans="5:5">
      <c r="E442" s="162"/>
    </row>
    <row r="443" spans="5:5">
      <c r="E443" s="162"/>
    </row>
    <row r="444" spans="5:5">
      <c r="E444" s="162"/>
    </row>
    <row r="445" spans="5:5">
      <c r="E445" s="162"/>
    </row>
    <row r="446" spans="5:5">
      <c r="E446" s="162"/>
    </row>
    <row r="447" spans="5:5">
      <c r="E447" s="162"/>
    </row>
    <row r="448" spans="5:5">
      <c r="E448" s="162"/>
    </row>
    <row r="449" spans="1:7">
      <c r="E449" s="162"/>
    </row>
    <row r="450" spans="1:7">
      <c r="E450" s="162"/>
    </row>
    <row r="451" spans="1:7">
      <c r="A451" s="217"/>
      <c r="B451" s="217"/>
    </row>
    <row r="452" spans="1:7">
      <c r="A452" s="216"/>
      <c r="B452" s="216"/>
      <c r="C452" s="218"/>
      <c r="D452" s="218"/>
      <c r="E452" s="219"/>
      <c r="F452" s="218"/>
      <c r="G452" s="220"/>
    </row>
    <row r="453" spans="1:7">
      <c r="A453" s="221"/>
      <c r="B453" s="221"/>
      <c r="C453" s="216"/>
      <c r="D453" s="216"/>
      <c r="E453" s="222"/>
      <c r="F453" s="216"/>
      <c r="G453" s="216"/>
    </row>
    <row r="454" spans="1:7">
      <c r="A454" s="216"/>
      <c r="B454" s="216"/>
      <c r="C454" s="216"/>
      <c r="D454" s="216"/>
      <c r="E454" s="222"/>
      <c r="F454" s="216"/>
      <c r="G454" s="216"/>
    </row>
    <row r="455" spans="1:7">
      <c r="A455" s="216"/>
      <c r="B455" s="216"/>
      <c r="C455" s="216"/>
      <c r="D455" s="216"/>
      <c r="E455" s="222"/>
      <c r="F455" s="216"/>
      <c r="G455" s="216"/>
    </row>
    <row r="456" spans="1:7">
      <c r="A456" s="216"/>
      <c r="B456" s="216"/>
      <c r="C456" s="216"/>
      <c r="D456" s="216"/>
      <c r="E456" s="222"/>
      <c r="F456" s="216"/>
      <c r="G456" s="216"/>
    </row>
    <row r="457" spans="1:7">
      <c r="A457" s="216"/>
      <c r="B457" s="216"/>
      <c r="C457" s="216"/>
      <c r="D457" s="216"/>
      <c r="E457" s="222"/>
      <c r="F457" s="216"/>
      <c r="G457" s="216"/>
    </row>
    <row r="458" spans="1:7">
      <c r="A458" s="216"/>
      <c r="B458" s="216"/>
      <c r="C458" s="216"/>
      <c r="D458" s="216"/>
      <c r="E458" s="222"/>
      <c r="F458" s="216"/>
      <c r="G458" s="216"/>
    </row>
    <row r="459" spans="1:7">
      <c r="A459" s="216"/>
      <c r="B459" s="216"/>
      <c r="C459" s="216"/>
      <c r="D459" s="216"/>
      <c r="E459" s="222"/>
      <c r="F459" s="216"/>
      <c r="G459" s="216"/>
    </row>
    <row r="460" spans="1:7">
      <c r="A460" s="216"/>
      <c r="B460" s="216"/>
      <c r="C460" s="216"/>
      <c r="D460" s="216"/>
      <c r="E460" s="222"/>
      <c r="F460" s="216"/>
      <c r="G460" s="216"/>
    </row>
    <row r="461" spans="1:7">
      <c r="A461" s="216"/>
      <c r="B461" s="216"/>
      <c r="C461" s="216"/>
      <c r="D461" s="216"/>
      <c r="E461" s="222"/>
      <c r="F461" s="216"/>
      <c r="G461" s="216"/>
    </row>
    <row r="462" spans="1:7">
      <c r="A462" s="216"/>
      <c r="B462" s="216"/>
      <c r="C462" s="216"/>
      <c r="D462" s="216"/>
      <c r="E462" s="222"/>
      <c r="F462" s="216"/>
      <c r="G462" s="216"/>
    </row>
    <row r="463" spans="1:7">
      <c r="A463" s="216"/>
      <c r="B463" s="216"/>
      <c r="C463" s="216"/>
      <c r="D463" s="216"/>
      <c r="E463" s="222"/>
      <c r="F463" s="216"/>
      <c r="G463" s="216"/>
    </row>
    <row r="464" spans="1:7">
      <c r="A464" s="216"/>
      <c r="B464" s="216"/>
      <c r="C464" s="216"/>
      <c r="D464" s="216"/>
      <c r="E464" s="222"/>
      <c r="F464" s="216"/>
      <c r="G464" s="216"/>
    </row>
    <row r="465" spans="1:7">
      <c r="A465" s="216"/>
      <c r="B465" s="216"/>
      <c r="C465" s="216"/>
      <c r="D465" s="216"/>
      <c r="E465" s="222"/>
      <c r="F465" s="216"/>
      <c r="G465" s="216"/>
    </row>
  </sheetData>
  <mergeCells count="247">
    <mergeCell ref="C391:G391"/>
    <mergeCell ref="C375:G375"/>
    <mergeCell ref="C379:G379"/>
    <mergeCell ref="C381:G381"/>
    <mergeCell ref="C383:G383"/>
    <mergeCell ref="C385:G385"/>
    <mergeCell ref="C386:G386"/>
    <mergeCell ref="C388:G388"/>
    <mergeCell ref="C389:G389"/>
    <mergeCell ref="C365:D365"/>
    <mergeCell ref="C367:G367"/>
    <mergeCell ref="C369:G369"/>
    <mergeCell ref="C370:G370"/>
    <mergeCell ref="C372:G372"/>
    <mergeCell ref="C373:G373"/>
    <mergeCell ref="C357:D357"/>
    <mergeCell ref="C359:G359"/>
    <mergeCell ref="C361:G361"/>
    <mergeCell ref="C362:G362"/>
    <mergeCell ref="C363:D363"/>
    <mergeCell ref="C364:D364"/>
    <mergeCell ref="C348:G348"/>
    <mergeCell ref="C349:G349"/>
    <mergeCell ref="C350:G350"/>
    <mergeCell ref="C351:G351"/>
    <mergeCell ref="C352:G352"/>
    <mergeCell ref="C353:G353"/>
    <mergeCell ref="C354:D354"/>
    <mergeCell ref="C356:G356"/>
    <mergeCell ref="C338:G338"/>
    <mergeCell ref="C340:G340"/>
    <mergeCell ref="C342:G342"/>
    <mergeCell ref="C344:G344"/>
    <mergeCell ref="C324:G324"/>
    <mergeCell ref="C326:G326"/>
    <mergeCell ref="C332:G332"/>
    <mergeCell ref="C333:G333"/>
    <mergeCell ref="C315:G315"/>
    <mergeCell ref="C316:G316"/>
    <mergeCell ref="C318:G318"/>
    <mergeCell ref="C320:G320"/>
    <mergeCell ref="C322:G322"/>
    <mergeCell ref="C308:G308"/>
    <mergeCell ref="C310:G310"/>
    <mergeCell ref="C311:G311"/>
    <mergeCell ref="C312:G312"/>
    <mergeCell ref="C314:G314"/>
    <mergeCell ref="C300:G300"/>
    <mergeCell ref="C301:G301"/>
    <mergeCell ref="C303:G303"/>
    <mergeCell ref="C304:G304"/>
    <mergeCell ref="C305:G305"/>
    <mergeCell ref="C307:G307"/>
    <mergeCell ref="C291:G291"/>
    <mergeCell ref="C292:G292"/>
    <mergeCell ref="C294:G294"/>
    <mergeCell ref="C295:G295"/>
    <mergeCell ref="C297:G297"/>
    <mergeCell ref="C298:G298"/>
    <mergeCell ref="C281:G281"/>
    <mergeCell ref="C283:G283"/>
    <mergeCell ref="C285:G285"/>
    <mergeCell ref="C286:G286"/>
    <mergeCell ref="C288:G288"/>
    <mergeCell ref="C289:G289"/>
    <mergeCell ref="C268:G268"/>
    <mergeCell ref="C270:G270"/>
    <mergeCell ref="C272:G272"/>
    <mergeCell ref="C273:G273"/>
    <mergeCell ref="C275:G275"/>
    <mergeCell ref="C277:G277"/>
    <mergeCell ref="C278:G278"/>
    <mergeCell ref="C280:G280"/>
    <mergeCell ref="C254:G254"/>
    <mergeCell ref="C256:G256"/>
    <mergeCell ref="C258:G258"/>
    <mergeCell ref="C260:G260"/>
    <mergeCell ref="C262:G262"/>
    <mergeCell ref="C241:G241"/>
    <mergeCell ref="C242:G242"/>
    <mergeCell ref="C243:G243"/>
    <mergeCell ref="C244:G244"/>
    <mergeCell ref="C245:G245"/>
    <mergeCell ref="C247:G247"/>
    <mergeCell ref="C234:G234"/>
    <mergeCell ref="C235:G235"/>
    <mergeCell ref="C236:G236"/>
    <mergeCell ref="C237:G237"/>
    <mergeCell ref="C239:G239"/>
    <mergeCell ref="C240:G240"/>
    <mergeCell ref="C227:G227"/>
    <mergeCell ref="C228:G228"/>
    <mergeCell ref="C229:G229"/>
    <mergeCell ref="C231:G231"/>
    <mergeCell ref="C232:G232"/>
    <mergeCell ref="C233:G233"/>
    <mergeCell ref="C220:G220"/>
    <mergeCell ref="C221:G221"/>
    <mergeCell ref="C223:G223"/>
    <mergeCell ref="C224:G224"/>
    <mergeCell ref="C225:G225"/>
    <mergeCell ref="C226:G226"/>
    <mergeCell ref="C213:G213"/>
    <mergeCell ref="C214:G214"/>
    <mergeCell ref="C215:G215"/>
    <mergeCell ref="C216:G216"/>
    <mergeCell ref="C217:G217"/>
    <mergeCell ref="C218:G218"/>
    <mergeCell ref="C205:G205"/>
    <mergeCell ref="C206:G206"/>
    <mergeCell ref="C208:G208"/>
    <mergeCell ref="C209:G209"/>
    <mergeCell ref="C211:G211"/>
    <mergeCell ref="C212:G212"/>
    <mergeCell ref="C196:G196"/>
    <mergeCell ref="C198:G198"/>
    <mergeCell ref="C199:G199"/>
    <mergeCell ref="C201:G201"/>
    <mergeCell ref="C202:G202"/>
    <mergeCell ref="C203:G203"/>
    <mergeCell ref="C179:G179"/>
    <mergeCell ref="C185:G185"/>
    <mergeCell ref="C187:G187"/>
    <mergeCell ref="C189:G189"/>
    <mergeCell ref="C191:G191"/>
    <mergeCell ref="C192:G192"/>
    <mergeCell ref="C193:G193"/>
    <mergeCell ref="C194:G194"/>
    <mergeCell ref="C172:G172"/>
    <mergeCell ref="C174:G174"/>
    <mergeCell ref="C175:G175"/>
    <mergeCell ref="C176:G176"/>
    <mergeCell ref="C178:G178"/>
    <mergeCell ref="C166:G166"/>
    <mergeCell ref="C167:G167"/>
    <mergeCell ref="C168:G168"/>
    <mergeCell ref="C169:G169"/>
    <mergeCell ref="C170:G170"/>
    <mergeCell ref="C171:G171"/>
    <mergeCell ref="C160:G160"/>
    <mergeCell ref="C162:G162"/>
    <mergeCell ref="C163:G163"/>
    <mergeCell ref="C164:G164"/>
    <mergeCell ref="C165:G165"/>
    <mergeCell ref="C154:G154"/>
    <mergeCell ref="C155:G155"/>
    <mergeCell ref="C156:G156"/>
    <mergeCell ref="C157:G157"/>
    <mergeCell ref="C158:G158"/>
    <mergeCell ref="C159:G159"/>
    <mergeCell ref="C149:G149"/>
    <mergeCell ref="C150:G150"/>
    <mergeCell ref="C151:G151"/>
    <mergeCell ref="C152:G152"/>
    <mergeCell ref="C153:G153"/>
    <mergeCell ref="C142:G142"/>
    <mergeCell ref="C144:G144"/>
    <mergeCell ref="C145:G145"/>
    <mergeCell ref="C146:G146"/>
    <mergeCell ref="C147:G147"/>
    <mergeCell ref="C148:G148"/>
    <mergeCell ref="C136:G136"/>
    <mergeCell ref="C137:G137"/>
    <mergeCell ref="C138:G138"/>
    <mergeCell ref="C139:G139"/>
    <mergeCell ref="C140:G140"/>
    <mergeCell ref="C132:G132"/>
    <mergeCell ref="C134:G134"/>
    <mergeCell ref="C122:G122"/>
    <mergeCell ref="C123:G123"/>
    <mergeCell ref="C124:G124"/>
    <mergeCell ref="C126:G126"/>
    <mergeCell ref="C128:G128"/>
    <mergeCell ref="C130:G130"/>
    <mergeCell ref="C115:G115"/>
    <mergeCell ref="C117:G117"/>
    <mergeCell ref="C118:G118"/>
    <mergeCell ref="C119:G119"/>
    <mergeCell ref="C120:G120"/>
    <mergeCell ref="C121:G121"/>
    <mergeCell ref="C109:G109"/>
    <mergeCell ref="C110:G110"/>
    <mergeCell ref="C111:G111"/>
    <mergeCell ref="C112:G112"/>
    <mergeCell ref="C113:G113"/>
    <mergeCell ref="C114:G114"/>
    <mergeCell ref="C97:G97"/>
    <mergeCell ref="C101:G101"/>
    <mergeCell ref="C102:G102"/>
    <mergeCell ref="C103:G103"/>
    <mergeCell ref="C104:G104"/>
    <mergeCell ref="C105:G105"/>
    <mergeCell ref="C106:G106"/>
    <mergeCell ref="C108:G108"/>
    <mergeCell ref="C81:G81"/>
    <mergeCell ref="C87:G87"/>
    <mergeCell ref="C89:G89"/>
    <mergeCell ref="C91:G91"/>
    <mergeCell ref="C92:G92"/>
    <mergeCell ref="C94:G94"/>
    <mergeCell ref="C95:G95"/>
    <mergeCell ref="C70:G70"/>
    <mergeCell ref="C72:G72"/>
    <mergeCell ref="C73:G73"/>
    <mergeCell ref="C74:G74"/>
    <mergeCell ref="C76:G76"/>
    <mergeCell ref="C77:G77"/>
    <mergeCell ref="C78:G78"/>
    <mergeCell ref="C80:G80"/>
    <mergeCell ref="C52:G52"/>
    <mergeCell ref="C54:G54"/>
    <mergeCell ref="C55:G55"/>
    <mergeCell ref="C61:G61"/>
    <mergeCell ref="C62:G62"/>
    <mergeCell ref="C64:G64"/>
    <mergeCell ref="C39:G39"/>
    <mergeCell ref="C41:G41"/>
    <mergeCell ref="C43:G43"/>
    <mergeCell ref="C44:G44"/>
    <mergeCell ref="C46:G46"/>
    <mergeCell ref="C47:G47"/>
    <mergeCell ref="C49:G49"/>
    <mergeCell ref="C50:G50"/>
    <mergeCell ref="C28:G28"/>
    <mergeCell ref="C29:G29"/>
    <mergeCell ref="C30:G30"/>
    <mergeCell ref="C31:G31"/>
    <mergeCell ref="C33:G33"/>
    <mergeCell ref="C35:G35"/>
    <mergeCell ref="C22:G22"/>
    <mergeCell ref="C23:G23"/>
    <mergeCell ref="C25:G25"/>
    <mergeCell ref="C26:G26"/>
    <mergeCell ref="C27:G27"/>
    <mergeCell ref="C15:G15"/>
    <mergeCell ref="C17:G17"/>
    <mergeCell ref="C18:G18"/>
    <mergeCell ref="C19:G19"/>
    <mergeCell ref="C21:G21"/>
    <mergeCell ref="A1:G1"/>
    <mergeCell ref="A3:B3"/>
    <mergeCell ref="A4:B4"/>
    <mergeCell ref="E4:G4"/>
    <mergeCell ref="C9:G9"/>
    <mergeCell ref="C11:G11"/>
    <mergeCell ref="C12:G12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2021-03-23T15:33:11Z</dcterms:created>
  <dcterms:modified xsi:type="dcterms:W3CDTF">2021-03-23T15:58:45Z</dcterms:modified>
</cp:coreProperties>
</file>